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8B14D3D4-2A26-4FF0-B956-546E80DAEE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<sst xmlns="http://schemas.openxmlformats.org/spreadsheetml/2006/main" count="113" uniqueCount="113">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</sst>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J43" sqref="J43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20473910.399999999</v>
      </c>
      <c r="D13" s="31">
        <f>D15+D93</f>
        <v>22925496</v>
      </c>
      <c r="E13" s="31">
        <f>SUM(B13:D13)</f>
        <v>92399406.400000006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20473910.399999999</v>
      </c>
      <c r="D15" s="93">
        <f>+D16+D22+D32+D42+D58+D68</f>
        <v>22925496</v>
      </c>
      <c r="E15" s="65">
        <f>SUM(B15:D15)</f>
        <v>92399406.400000006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4408343.74</v>
      </c>
      <c r="I15" s="25">
        <f t="shared" si="0"/>
        <v>8781844.3900000006</v>
      </c>
      <c r="J15" s="25">
        <f t="shared" si="0"/>
        <v>6564513.9699999997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29353231.039999999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3174807.09</v>
      </c>
      <c r="D16" s="34">
        <f>+D17+D18+D19+D20+D21</f>
        <v>600000</v>
      </c>
      <c r="E16" s="65">
        <f>SUM(B16:D16)</f>
        <v>52664807.090000004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3303264.21</v>
      </c>
      <c r="I16" s="67">
        <f t="shared" si="2"/>
        <v>5975483.0700000003</v>
      </c>
      <c r="J16" s="67">
        <f t="shared" si="2"/>
        <v>3313433.82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19129841.319999997</v>
      </c>
      <c r="T16" s="8"/>
      <c r="V16" s="4"/>
    </row>
    <row r="17" spans="1:20" x14ac:dyDescent="0.35">
      <c r="A17" s="15" t="s">
        <v>3</v>
      </c>
      <c r="B17" s="35">
        <v>35629000</v>
      </c>
      <c r="C17" s="17">
        <v>3174807.09</v>
      </c>
      <c r="D17" s="17"/>
      <c r="E17" s="68">
        <f>SUM(B17:D17)</f>
        <v>38803807.090000004</v>
      </c>
      <c r="F17" s="35">
        <v>2683450</v>
      </c>
      <c r="G17" s="35">
        <v>2671450</v>
      </c>
      <c r="H17" s="35">
        <v>2706450</v>
      </c>
      <c r="I17" s="35">
        <v>2722950</v>
      </c>
      <c r="J17" s="35">
        <v>2722950</v>
      </c>
      <c r="K17" s="35"/>
      <c r="L17" s="35"/>
      <c r="M17" s="35"/>
      <c r="N17" s="35"/>
      <c r="O17" s="35"/>
      <c r="P17" s="35"/>
      <c r="Q17" s="35"/>
      <c r="R17" s="23">
        <f>SUM(F17:Q17)</f>
        <v>13507250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>
        <v>186600</v>
      </c>
      <c r="I18" s="36">
        <v>2839108.33</v>
      </c>
      <c r="J18" s="36">
        <v>176600</v>
      </c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3573508.33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>
        <v>410214.21</v>
      </c>
      <c r="I21" s="71">
        <v>413424.74</v>
      </c>
      <c r="J21" s="71">
        <v>413883.82</v>
      </c>
      <c r="K21" s="71"/>
      <c r="L21" s="71"/>
      <c r="M21" s="71"/>
      <c r="N21" s="71"/>
      <c r="O21" s="71"/>
      <c r="P21" s="71"/>
      <c r="Q21" s="71"/>
      <c r="R21" s="23">
        <f t="shared" si="5"/>
        <v>2049082.99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9591151.9100000001</v>
      </c>
      <c r="D22" s="72">
        <f t="shared" si="7"/>
        <v>16915496</v>
      </c>
      <c r="E22" s="65">
        <f>SUM(B22:D22)</f>
        <v>26606647.91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640601.9</v>
      </c>
      <c r="I22" s="34">
        <f t="shared" si="8"/>
        <v>2388577.81</v>
      </c>
      <c r="J22" s="34">
        <f t="shared" si="8"/>
        <v>2671108.89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8381390.9700000007</v>
      </c>
      <c r="T22" s="8"/>
    </row>
    <row r="23" spans="1:20" x14ac:dyDescent="0.35">
      <c r="A23" s="15" t="s">
        <v>9</v>
      </c>
      <c r="B23" s="35">
        <v>0</v>
      </c>
      <c r="C23" s="17">
        <v>40000</v>
      </c>
      <c r="D23" s="17">
        <v>3162120</v>
      </c>
      <c r="E23" s="68">
        <f>SUM(B23:D23)</f>
        <v>3202120</v>
      </c>
      <c r="F23" s="35">
        <v>349368.26</v>
      </c>
      <c r="G23" s="35">
        <v>51307.45</v>
      </c>
      <c r="H23" s="35">
        <v>201780.71</v>
      </c>
      <c r="I23" s="35">
        <v>225249.93</v>
      </c>
      <c r="J23" s="35">
        <v>224792.21</v>
      </c>
      <c r="K23" s="35"/>
      <c r="L23" s="35"/>
      <c r="M23" s="35"/>
      <c r="N23" s="35"/>
      <c r="O23" s="35"/>
      <c r="P23" s="35"/>
      <c r="Q23" s="35"/>
      <c r="R23" s="17">
        <f>SUM(F23:Q23)</f>
        <v>1052498.56</v>
      </c>
    </row>
    <row r="24" spans="1:20" x14ac:dyDescent="0.35">
      <c r="A24" s="15" t="s">
        <v>10</v>
      </c>
      <c r="B24" s="36">
        <v>0</v>
      </c>
      <c r="C24" s="23">
        <v>210000</v>
      </c>
      <c r="D24" s="23"/>
      <c r="E24" s="68">
        <f t="shared" ref="E24:E31" si="9">SUM(B24:D24)</f>
        <v>210000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35">
      <c r="A25" s="15" t="s">
        <v>11</v>
      </c>
      <c r="B25" s="36">
        <v>0</v>
      </c>
      <c r="C25" s="23">
        <v>1062048.6000000001</v>
      </c>
      <c r="D25" s="23"/>
      <c r="E25" s="68">
        <f t="shared" si="9"/>
        <v>1062048.6000000001</v>
      </c>
      <c r="F25" s="36"/>
      <c r="G25" s="36"/>
      <c r="H25" s="36"/>
      <c r="I25" s="35">
        <v>1372581.81</v>
      </c>
      <c r="J25" s="35">
        <v>1634320.62</v>
      </c>
      <c r="K25" s="35"/>
      <c r="L25" s="35"/>
      <c r="M25" s="36"/>
      <c r="N25" s="35"/>
      <c r="O25" s="35"/>
      <c r="P25" s="35"/>
      <c r="Q25" s="35"/>
      <c r="R25" s="17">
        <f t="shared" si="10"/>
        <v>3006902.43</v>
      </c>
    </row>
    <row r="26" spans="1:20" ht="18" customHeight="1" x14ac:dyDescent="0.35">
      <c r="A26" s="15" t="s">
        <v>12</v>
      </c>
      <c r="B26" s="36">
        <v>0</v>
      </c>
      <c r="C26" s="23">
        <v>200000</v>
      </c>
      <c r="D26" s="23"/>
      <c r="E26" s="68">
        <f t="shared" si="9"/>
        <v>200000</v>
      </c>
      <c r="F26" s="36"/>
      <c r="G26" s="36"/>
      <c r="H26" s="36"/>
      <c r="I26" s="35"/>
      <c r="J26" s="35">
        <v>25000</v>
      </c>
      <c r="K26" s="35"/>
      <c r="L26" s="35"/>
      <c r="M26" s="36"/>
      <c r="N26" s="35"/>
      <c r="O26" s="35"/>
      <c r="P26" s="35"/>
      <c r="Q26" s="35"/>
      <c r="R26" s="17">
        <f t="shared" si="10"/>
        <v>25000</v>
      </c>
    </row>
    <row r="27" spans="1:20" x14ac:dyDescent="0.35">
      <c r="A27" s="15" t="s">
        <v>13</v>
      </c>
      <c r="B27" s="36">
        <v>0</v>
      </c>
      <c r="C27" s="23">
        <v>400000</v>
      </c>
      <c r="D27" s="23">
        <v>7680000</v>
      </c>
      <c r="E27" s="68">
        <f t="shared" si="9"/>
        <v>8080000</v>
      </c>
      <c r="F27" s="36">
        <v>1275464.8999999999</v>
      </c>
      <c r="G27" s="36"/>
      <c r="H27" s="36"/>
      <c r="I27" s="36">
        <v>88858.89</v>
      </c>
      <c r="J27" s="36">
        <v>59629.8</v>
      </c>
      <c r="K27" s="35"/>
      <c r="L27" s="35"/>
      <c r="M27" s="36"/>
      <c r="N27" s="35"/>
      <c r="O27" s="35"/>
      <c r="P27" s="35"/>
      <c r="Q27" s="35"/>
      <c r="R27" s="17">
        <f t="shared" si="10"/>
        <v>1423953.5899999999</v>
      </c>
    </row>
    <row r="28" spans="1:20" x14ac:dyDescent="0.35">
      <c r="A28" s="15" t="s">
        <v>14</v>
      </c>
      <c r="B28" s="36">
        <v>0</v>
      </c>
      <c r="C28" s="23">
        <v>250000</v>
      </c>
      <c r="D28" s="23">
        <v>5520000</v>
      </c>
      <c r="E28" s="68">
        <f t="shared" si="9"/>
        <v>5770000</v>
      </c>
      <c r="F28" s="36">
        <v>436954.41</v>
      </c>
      <c r="G28" s="36">
        <v>448237.35</v>
      </c>
      <c r="H28" s="36">
        <v>438821.19</v>
      </c>
      <c r="I28" s="36">
        <v>646547.18000000005</v>
      </c>
      <c r="J28" s="36">
        <v>488672.32</v>
      </c>
      <c r="K28" s="35"/>
      <c r="L28" s="35"/>
      <c r="M28" s="36"/>
      <c r="N28" s="35"/>
      <c r="O28" s="35"/>
      <c r="P28" s="35"/>
      <c r="Q28" s="35"/>
      <c r="R28" s="17">
        <f t="shared" si="10"/>
        <v>2459232.4499999997</v>
      </c>
    </row>
    <row r="29" spans="1:20" ht="29" x14ac:dyDescent="0.35">
      <c r="A29" s="14" t="s">
        <v>15</v>
      </c>
      <c r="B29" s="36">
        <v>0</v>
      </c>
      <c r="C29" s="23">
        <v>4770000</v>
      </c>
      <c r="D29" s="23">
        <v>350000</v>
      </c>
      <c r="E29" s="68">
        <f t="shared" si="9"/>
        <v>5120000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35">
      <c r="A30" s="15" t="s">
        <v>16</v>
      </c>
      <c r="B30" s="36">
        <v>100000</v>
      </c>
      <c r="C30" s="23">
        <v>1859103.31</v>
      </c>
      <c r="D30" s="23"/>
      <c r="E30" s="68">
        <f t="shared" si="9"/>
        <v>1959103.31</v>
      </c>
      <c r="F30" s="36"/>
      <c r="G30" s="36"/>
      <c r="H30" s="36"/>
      <c r="I30" s="36">
        <v>55340</v>
      </c>
      <c r="J30" s="36"/>
      <c r="K30" s="35"/>
      <c r="L30" s="35"/>
      <c r="M30" s="36"/>
      <c r="N30" s="35"/>
      <c r="O30" s="35"/>
      <c r="P30" s="35"/>
      <c r="Q30" s="35"/>
      <c r="R30" s="17">
        <f t="shared" si="10"/>
        <v>55340</v>
      </c>
    </row>
    <row r="31" spans="1:20" ht="15" thickBot="1" x14ac:dyDescent="0.4">
      <c r="A31" s="15" t="s">
        <v>17</v>
      </c>
      <c r="B31" s="36">
        <v>0</v>
      </c>
      <c r="C31" s="26">
        <v>800000</v>
      </c>
      <c r="D31" s="26">
        <v>203376</v>
      </c>
      <c r="E31" s="68">
        <f t="shared" si="9"/>
        <v>1003376</v>
      </c>
      <c r="F31" s="54"/>
      <c r="G31" s="54">
        <v>119770</v>
      </c>
      <c r="H31" s="54"/>
      <c r="I31" s="54"/>
      <c r="J31" s="54">
        <v>238693.94</v>
      </c>
      <c r="K31" s="75"/>
      <c r="L31" s="75"/>
      <c r="M31" s="54"/>
      <c r="N31" s="75"/>
      <c r="O31" s="75"/>
      <c r="P31" s="75"/>
      <c r="Q31" s="75"/>
      <c r="R31" s="17">
        <f t="shared" si="10"/>
        <v>358463.94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2957951.4</v>
      </c>
      <c r="D32" s="72">
        <f t="shared" si="11"/>
        <v>5410000</v>
      </c>
      <c r="E32" s="65">
        <f>SUM(B32:D32)</f>
        <v>8377951.4000000004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464477.62999999995</v>
      </c>
      <c r="I32" s="72">
        <f t="shared" si="12"/>
        <v>417783.51</v>
      </c>
      <c r="J32" s="72">
        <f t="shared" si="12"/>
        <v>579971.26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1841998.75</v>
      </c>
    </row>
    <row r="33" spans="1:20" x14ac:dyDescent="0.35">
      <c r="A33" s="15" t="s">
        <v>19</v>
      </c>
      <c r="B33" s="36">
        <v>0</v>
      </c>
      <c r="C33" s="17">
        <v>100000</v>
      </c>
      <c r="D33" s="17">
        <v>2160000</v>
      </c>
      <c r="E33" s="68">
        <f>SUM(B33:D33)</f>
        <v>2260000</v>
      </c>
      <c r="F33" s="35"/>
      <c r="G33" s="35">
        <v>179766.35</v>
      </c>
      <c r="H33" s="35">
        <v>183166.33</v>
      </c>
      <c r="I33" s="35">
        <v>184330.51</v>
      </c>
      <c r="J33" s="35">
        <v>198620.96</v>
      </c>
      <c r="K33" s="35"/>
      <c r="L33" s="35"/>
      <c r="M33" s="35"/>
      <c r="N33" s="35"/>
      <c r="O33" s="35"/>
      <c r="P33" s="35"/>
      <c r="Q33" s="35"/>
      <c r="R33" s="17">
        <f>SUM(F33:Q33)</f>
        <v>745884.14999999991</v>
      </c>
    </row>
    <row r="34" spans="1:20" x14ac:dyDescent="0.35">
      <c r="A34" s="15" t="s">
        <v>20</v>
      </c>
      <c r="B34" s="36">
        <v>0</v>
      </c>
      <c r="C34" s="23">
        <v>250000</v>
      </c>
      <c r="D34" s="23"/>
      <c r="E34" s="68">
        <f t="shared" ref="E34:E41" si="13">SUM(B34:D34)</f>
        <v>250000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35">
      <c r="A35" s="15" t="s">
        <v>21</v>
      </c>
      <c r="B35" s="36">
        <v>10000</v>
      </c>
      <c r="C35" s="23">
        <v>320000</v>
      </c>
      <c r="D35" s="23"/>
      <c r="E35" s="68">
        <f t="shared" si="13"/>
        <v>330000</v>
      </c>
      <c r="F35" s="36"/>
      <c r="G35" s="36"/>
      <c r="H35" s="36"/>
      <c r="I35" s="35"/>
      <c r="J35" s="35">
        <v>47388.800000000003</v>
      </c>
      <c r="K35" s="35"/>
      <c r="L35" s="35"/>
      <c r="M35" s="23"/>
      <c r="N35" s="17"/>
      <c r="O35" s="17"/>
      <c r="P35" s="17"/>
      <c r="Q35" s="17"/>
      <c r="R35" s="17">
        <f t="shared" si="14"/>
        <v>47388.800000000003</v>
      </c>
    </row>
    <row r="36" spans="1:20" x14ac:dyDescent="0.3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35">
      <c r="A37" s="15" t="s">
        <v>23</v>
      </c>
      <c r="B37" s="36">
        <v>0</v>
      </c>
      <c r="C37" s="23">
        <v>200000</v>
      </c>
      <c r="D37" s="23">
        <v>0</v>
      </c>
      <c r="E37" s="68">
        <f t="shared" si="13"/>
        <v>200000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35">
      <c r="A38" s="29" t="s">
        <v>24</v>
      </c>
      <c r="B38" s="36">
        <v>0</v>
      </c>
      <c r="C38" s="23">
        <v>150000</v>
      </c>
      <c r="D38" s="23"/>
      <c r="E38" s="68">
        <f t="shared" si="13"/>
        <v>150000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35">
      <c r="A39" s="15" t="s">
        <v>25</v>
      </c>
      <c r="B39" s="36"/>
      <c r="C39" s="23">
        <v>230000</v>
      </c>
      <c r="D39" s="23">
        <v>2450000</v>
      </c>
      <c r="E39" s="68">
        <f t="shared" si="13"/>
        <v>2680000</v>
      </c>
      <c r="F39" s="36"/>
      <c r="G39" s="36">
        <v>200000</v>
      </c>
      <c r="H39" s="36">
        <v>209945</v>
      </c>
      <c r="I39" s="36">
        <v>200000</v>
      </c>
      <c r="J39" s="36">
        <v>200000</v>
      </c>
      <c r="K39" s="35"/>
      <c r="L39" s="35"/>
      <c r="M39" s="36"/>
      <c r="N39" s="35"/>
      <c r="O39" s="35"/>
      <c r="P39" s="35"/>
      <c r="Q39" s="35"/>
      <c r="R39" s="17">
        <f t="shared" si="14"/>
        <v>809945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>
        <v>1607951.4</v>
      </c>
      <c r="D41" s="78">
        <v>800000</v>
      </c>
      <c r="E41" s="68">
        <f t="shared" si="13"/>
        <v>2407951.4</v>
      </c>
      <c r="F41" s="75"/>
      <c r="G41" s="75"/>
      <c r="H41" s="75">
        <v>71366.3</v>
      </c>
      <c r="I41" s="75">
        <v>33453</v>
      </c>
      <c r="J41" s="75">
        <v>133961.5</v>
      </c>
      <c r="K41" s="75"/>
      <c r="L41" s="75"/>
      <c r="M41" s="75"/>
      <c r="N41" s="75"/>
      <c r="O41" s="75"/>
      <c r="P41" s="75"/>
      <c r="Q41" s="75"/>
      <c r="R41" s="17">
        <f t="shared" si="14"/>
        <v>238780.79999999999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4750000</v>
      </c>
      <c r="D58" s="58">
        <f t="shared" si="22"/>
        <v>0</v>
      </c>
      <c r="E58" s="65">
        <f>SUM(B58:D58)</f>
        <v>4750000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35">
      <c r="A59" s="37" t="s">
        <v>45</v>
      </c>
      <c r="B59" s="24"/>
      <c r="C59" s="17">
        <v>4300000</v>
      </c>
      <c r="D59" s="11"/>
      <c r="E59" s="68"/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5">SUM(F60:Q60)</f>
        <v>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>
        <v>200000</v>
      </c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>
        <v>250000</v>
      </c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20473910.399999999</v>
      </c>
      <c r="D80" s="97">
        <f>+D15</f>
        <v>22925496</v>
      </c>
      <c r="E80" s="63">
        <f>SUM(B80:D80)</f>
        <v>92399406.400000006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4408343.74</v>
      </c>
      <c r="I80" s="92">
        <f t="shared" si="38"/>
        <v>8781844.3900000006</v>
      </c>
      <c r="J80" s="92">
        <f t="shared" si="38"/>
        <v>6564513.9699999997</v>
      </c>
      <c r="K80" s="92">
        <f t="shared" si="38"/>
        <v>0</v>
      </c>
      <c r="L80" s="92">
        <f t="shared" si="38"/>
        <v>0</v>
      </c>
      <c r="M80" s="63">
        <f t="shared" si="38"/>
        <v>0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29353231.039999999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20473910.399999999</v>
      </c>
      <c r="D91" s="27">
        <f>+D80+D90</f>
        <v>22925496</v>
      </c>
      <c r="E91" s="87">
        <f>SUM(B91:D91)</f>
        <v>92399406.400000006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4408343.74</v>
      </c>
      <c r="I91" s="27">
        <f t="shared" si="41"/>
        <v>8781844.3900000006</v>
      </c>
      <c r="J91" s="27">
        <f t="shared" si="41"/>
        <v>6564513.9699999997</v>
      </c>
      <c r="K91" s="27">
        <f t="shared" si="41"/>
        <v>0</v>
      </c>
      <c r="L91" s="27">
        <f t="shared" si="41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29353231.039999999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2025-06-02T13:20:41Z</cp:lastPrinted>
  <dcterms:created xsi:type="dcterms:W3CDTF">2018-04-17T18:57:16Z</dcterms:created>
  <dcterms:modified xsi:type="dcterms:W3CDTF">2025-06-03T15:45:08Z</dcterms:modified>
  <cp:category/>
  <cp:contentStatus/>
</cp:coreProperties>
</file>