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2FF7E8E0-97C9-430D-9C21-0692377EF9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'!$A$1:$Q$116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3" l="1"/>
  <c r="Q60" i="3"/>
  <c r="Q61" i="3"/>
  <c r="Q62" i="3"/>
  <c r="Q63" i="3"/>
  <c r="Q64" i="3"/>
  <c r="Q65" i="3"/>
  <c r="Q66" i="3"/>
  <c r="Q59" i="3"/>
  <c r="Q58" i="3"/>
  <c r="Q50" i="3"/>
  <c r="Q34" i="3"/>
  <c r="Q35" i="3"/>
  <c r="Q36" i="3"/>
  <c r="Q37" i="3"/>
  <c r="Q38" i="3"/>
  <c r="Q39" i="3"/>
  <c r="Q40" i="3"/>
  <c r="Q41" i="3"/>
  <c r="Q33" i="3"/>
  <c r="Q24" i="3"/>
  <c r="Q25" i="3"/>
  <c r="Q26" i="3"/>
  <c r="Q27" i="3"/>
  <c r="Q28" i="3"/>
  <c r="Q29" i="3"/>
  <c r="Q30" i="3"/>
  <c r="Q31" i="3"/>
  <c r="Q23" i="3"/>
  <c r="Q18" i="3"/>
  <c r="Q19" i="3"/>
  <c r="Q20" i="3"/>
  <c r="Q21" i="3"/>
  <c r="Q17" i="3"/>
  <c r="N76" i="3"/>
  <c r="O76" i="3"/>
  <c r="P76" i="3"/>
  <c r="N73" i="3"/>
  <c r="O73" i="3"/>
  <c r="P73" i="3"/>
  <c r="N68" i="3"/>
  <c r="O68" i="3"/>
  <c r="P68" i="3"/>
  <c r="P58" i="3"/>
  <c r="P32" i="3"/>
  <c r="Q32" i="3" s="1"/>
  <c r="P22" i="3"/>
  <c r="Q22" i="3" s="1"/>
  <c r="P16" i="3"/>
  <c r="O58" i="3"/>
  <c r="O32" i="3"/>
  <c r="O22" i="3"/>
  <c r="O16" i="3"/>
  <c r="N58" i="3"/>
  <c r="Q67" i="3"/>
  <c r="N32" i="3"/>
  <c r="N22" i="3"/>
  <c r="N16" i="3"/>
  <c r="M76" i="3"/>
  <c r="M73" i="3"/>
  <c r="M68" i="3"/>
  <c r="M58" i="3"/>
  <c r="M50" i="3"/>
  <c r="M42" i="3"/>
  <c r="M32" i="3"/>
  <c r="M22" i="3"/>
  <c r="M16" i="3"/>
  <c r="P80" i="3" l="1"/>
  <c r="Q80" i="3" s="1"/>
  <c r="P15" i="3"/>
  <c r="Q15" i="3" s="1"/>
  <c r="O80" i="3"/>
  <c r="O91" i="3" s="1"/>
  <c r="O15" i="3"/>
  <c r="M80" i="3"/>
  <c r="M91" i="3" s="1"/>
  <c r="Q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Q87" i="3"/>
  <c r="Q88" i="3"/>
  <c r="Q89" i="3"/>
  <c r="Q86" i="3"/>
  <c r="Q82" i="3"/>
  <c r="Q83" i="3"/>
  <c r="Q84" i="3"/>
  <c r="Q81" i="3"/>
  <c r="Q78" i="3"/>
  <c r="Q79" i="3"/>
  <c r="Q77" i="3"/>
  <c r="Q75" i="3"/>
  <c r="Q74" i="3"/>
  <c r="Q70" i="3"/>
  <c r="Q71" i="3"/>
  <c r="Q72" i="3"/>
  <c r="Q52" i="3"/>
  <c r="Q53" i="3"/>
  <c r="Q54" i="3"/>
  <c r="Q55" i="3"/>
  <c r="Q56" i="3"/>
  <c r="Q57" i="3"/>
  <c r="Q51" i="3"/>
  <c r="Q44" i="3"/>
  <c r="Q45" i="3"/>
  <c r="Q46" i="3"/>
  <c r="Q47" i="3"/>
  <c r="Q48" i="3"/>
  <c r="Q49" i="3"/>
  <c r="Q43" i="3"/>
  <c r="Q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Q76" i="3" s="1"/>
  <c r="F42" i="3"/>
  <c r="Q42" i="3" s="1"/>
  <c r="F32" i="3"/>
  <c r="F22" i="3"/>
  <c r="F16" i="3"/>
  <c r="F50" i="3"/>
  <c r="F58" i="3"/>
  <c r="F68" i="3"/>
  <c r="Q68" i="3" s="1"/>
  <c r="F73" i="3"/>
  <c r="Q73" i="3" s="1"/>
  <c r="F15" i="3" l="1"/>
  <c r="F80" i="3" l="1"/>
  <c r="Q91" i="3" l="1"/>
  <c r="F91" i="3"/>
</calcChain>
</file>

<file path=xl/sharedStrings.xml><?xml version="1.0" encoding="utf-8"?>
<sst xmlns="http://schemas.openxmlformats.org/spreadsheetml/2006/main" count="112" uniqueCount="112">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</sst>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</xdr:colOff>
      <xdr:row>0</xdr:row>
      <xdr:rowOff>57150</xdr:rowOff>
    </xdr:from>
    <xdr:to>
      <xdr:col>7</xdr:col>
      <xdr:colOff>419100</xdr:colOff>
      <xdr:row>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025" y="5715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5</xdr:row>
      <xdr:rowOff>114300</xdr:rowOff>
    </xdr:from>
    <xdr:to>
      <xdr:col>16</xdr:col>
      <xdr:colOff>6888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7345025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D111"/>
  <sheetViews>
    <sheetView showGridLines="0" tabSelected="1" zoomScaleNormal="100" workbookViewId="0">
      <selection activeCell="A7" sqref="A7:Q7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6" width="13.5703125" customWidth="1"/>
    <col min="17" max="17" width="15.5703125" customWidth="1"/>
    <col min="18" max="18" width="13.140625" bestFit="1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7" spans="1:30" ht="18.75" x14ac:dyDescent="0.3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S7" s="1"/>
    </row>
    <row r="8" spans="1:30" ht="18.75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S8" s="2"/>
    </row>
    <row r="9" spans="1:30" ht="18.75" x14ac:dyDescent="0.25">
      <c r="A9" s="112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S9" s="2"/>
    </row>
    <row r="10" spans="1:30" ht="15.75" x14ac:dyDescent="0.25">
      <c r="A10" s="113" t="s">
        <v>78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S10" s="2"/>
    </row>
    <row r="11" spans="1:30" x14ac:dyDescent="0.25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S11" s="2"/>
    </row>
    <row r="12" spans="1:30" ht="47.25" x14ac:dyDescent="0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6" t="s">
        <v>99</v>
      </c>
      <c r="G12" s="117"/>
      <c r="H12" s="117"/>
      <c r="I12" s="117"/>
      <c r="J12" s="117"/>
      <c r="K12" s="117"/>
      <c r="L12" s="117"/>
      <c r="M12" s="117"/>
      <c r="N12" s="105"/>
      <c r="O12" s="105"/>
      <c r="P12" s="105"/>
      <c r="Q12" s="10"/>
      <c r="S12" s="2"/>
    </row>
    <row r="13" spans="1:30" ht="15.75" x14ac:dyDescent="0.2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19" t="s">
        <v>108</v>
      </c>
      <c r="N13" s="19" t="s">
        <v>109</v>
      </c>
      <c r="O13" s="19" t="s">
        <v>110</v>
      </c>
      <c r="P13" s="19" t="s">
        <v>111</v>
      </c>
      <c r="Q13" s="6" t="s">
        <v>80</v>
      </c>
      <c r="AC13" s="5"/>
      <c r="AD13" s="5"/>
    </row>
    <row r="14" spans="1:30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19056163.240000002</v>
      </c>
      <c r="D15" s="93">
        <f>+D16+D22+D32+D42+D58+D68</f>
        <v>22925496</v>
      </c>
      <c r="E15" s="65">
        <f>SUM(B15:D15)</f>
        <v>90981659.24000001</v>
      </c>
      <c r="F15" s="101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6353605.96</v>
      </c>
      <c r="L15" s="25">
        <f t="shared" ref="L15:P15" si="1">+L16+L22+L32+L42+L58+L68</f>
        <v>8305193.5600000015</v>
      </c>
      <c r="M15" s="101">
        <f t="shared" si="1"/>
        <v>6738154.7500000009</v>
      </c>
      <c r="N15" s="101">
        <f t="shared" si="1"/>
        <v>6270716.25</v>
      </c>
      <c r="O15" s="101">
        <f t="shared" si="1"/>
        <v>7445306.5499999998</v>
      </c>
      <c r="P15" s="101">
        <f t="shared" si="1"/>
        <v>10320483.67</v>
      </c>
      <c r="Q15" s="25">
        <f>SUM(F15:P15)</f>
        <v>70517126.659999996</v>
      </c>
      <c r="R15" s="5"/>
      <c r="U15" s="4"/>
    </row>
    <row r="16" spans="1:30" ht="15.75" thickBot="1" x14ac:dyDescent="0.3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 t="shared" ref="M16:P16" si="4">SUM(M17:M21)</f>
        <v>3260666.49</v>
      </c>
      <c r="N16" s="67">
        <f t="shared" si="4"/>
        <v>3266666.49</v>
      </c>
      <c r="O16" s="67">
        <f t="shared" si="4"/>
        <v>3266666.49</v>
      </c>
      <c r="P16" s="67">
        <f t="shared" si="4"/>
        <v>5942916.4900000002</v>
      </c>
      <c r="Q16" s="67">
        <f>SUM(Q17:Q21)</f>
        <v>40669405.010000005</v>
      </c>
      <c r="S16" s="8"/>
      <c r="U16" s="4"/>
    </row>
    <row r="17" spans="1:19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35">
        <v>2690050</v>
      </c>
      <c r="N17" s="35">
        <v>2690050</v>
      </c>
      <c r="O17" s="35">
        <v>2690050</v>
      </c>
      <c r="P17" s="35">
        <v>5366300</v>
      </c>
      <c r="Q17" s="23">
        <f>SUM(F17:P17)</f>
        <v>32214366.670000002</v>
      </c>
    </row>
    <row r="18" spans="1:19" x14ac:dyDescent="0.2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36">
        <v>163600</v>
      </c>
      <c r="N18" s="36">
        <v>169600</v>
      </c>
      <c r="O18" s="36">
        <v>169600</v>
      </c>
      <c r="P18" s="36">
        <v>169600</v>
      </c>
      <c r="Q18" s="23">
        <f t="shared" ref="Q18:Q21" si="5">SUM(F18:P18)</f>
        <v>4004342</v>
      </c>
    </row>
    <row r="19" spans="1:19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36">
        <v>0</v>
      </c>
      <c r="N19" s="36"/>
      <c r="O19" s="36"/>
      <c r="P19" s="36"/>
      <c r="Q19" s="23">
        <f t="shared" si="5"/>
        <v>0</v>
      </c>
    </row>
    <row r="20" spans="1:19" s="9" customFormat="1" ht="18" customHeight="1" x14ac:dyDescent="0.25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6"/>
        <v>8700000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23">
        <f t="shared" si="5"/>
        <v>0</v>
      </c>
    </row>
    <row r="21" spans="1:19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71">
        <v>407016.49</v>
      </c>
      <c r="N21" s="71">
        <v>407016.49</v>
      </c>
      <c r="O21" s="71">
        <v>407016.49</v>
      </c>
      <c r="P21" s="71">
        <v>407016.49</v>
      </c>
      <c r="Q21" s="23">
        <f t="shared" si="5"/>
        <v>4450696.3400000008</v>
      </c>
    </row>
    <row r="22" spans="1:19" ht="15.75" thickBot="1" x14ac:dyDescent="0.3">
      <c r="A22" s="16" t="s">
        <v>8</v>
      </c>
      <c r="B22" s="20">
        <f>SUM(B23:B31)</f>
        <v>988900</v>
      </c>
      <c r="C22" s="72">
        <f t="shared" ref="C22:D22" si="7">SUM(C23:C31)</f>
        <v>5410000</v>
      </c>
      <c r="D22" s="72">
        <f t="shared" si="7"/>
        <v>11988000</v>
      </c>
      <c r="E22" s="65">
        <f>SUM(B22:D22)</f>
        <v>18386900</v>
      </c>
      <c r="F22" s="73">
        <f t="shared" ref="F22:P22" si="8">SUM(F23:F31)</f>
        <v>0</v>
      </c>
      <c r="G22" s="72">
        <f t="shared" si="8"/>
        <v>0</v>
      </c>
      <c r="H22" s="72">
        <f t="shared" si="8"/>
        <v>120559.03999999999</v>
      </c>
      <c r="I22" s="34">
        <f t="shared" si="8"/>
        <v>176635.64</v>
      </c>
      <c r="J22" s="34">
        <f t="shared" si="8"/>
        <v>641811.44000000006</v>
      </c>
      <c r="K22" s="34">
        <f t="shared" si="8"/>
        <v>2666812.0499999998</v>
      </c>
      <c r="L22" s="34">
        <f t="shared" si="8"/>
        <v>4454510.5200000005</v>
      </c>
      <c r="M22" s="72">
        <f t="shared" si="8"/>
        <v>2633885.37</v>
      </c>
      <c r="N22" s="72">
        <f t="shared" si="8"/>
        <v>1741987.5499999998</v>
      </c>
      <c r="O22" s="72">
        <f t="shared" si="8"/>
        <v>3573575.19</v>
      </c>
      <c r="P22" s="72">
        <f t="shared" si="8"/>
        <v>3696096.6499999994</v>
      </c>
      <c r="Q22" s="34">
        <f>SUM(F22:P22)</f>
        <v>19705873.449999999</v>
      </c>
      <c r="S22" s="8"/>
    </row>
    <row r="23" spans="1:19" x14ac:dyDescent="0.2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35">
        <v>211314.55</v>
      </c>
      <c r="N23" s="35">
        <v>207309.34</v>
      </c>
      <c r="O23" s="35">
        <v>217404.74</v>
      </c>
      <c r="P23" s="35">
        <v>207505.84</v>
      </c>
      <c r="Q23" s="17">
        <f>SUM(F23:P23)</f>
        <v>1623014.0800000003</v>
      </c>
    </row>
    <row r="24" spans="1:19" x14ac:dyDescent="0.2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9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36">
        <v>0</v>
      </c>
      <c r="N24" s="35"/>
      <c r="O24" s="35"/>
      <c r="P24" s="35">
        <v>36727.5</v>
      </c>
      <c r="Q24" s="17">
        <f t="shared" ref="Q24:Q31" si="10">SUM(F24:P24)</f>
        <v>36727.5</v>
      </c>
    </row>
    <row r="25" spans="1:19" x14ac:dyDescent="0.25">
      <c r="A25" s="15" t="s">
        <v>11</v>
      </c>
      <c r="B25" s="36">
        <v>0</v>
      </c>
      <c r="C25" s="23"/>
      <c r="D25" s="23">
        <v>700000</v>
      </c>
      <c r="E25" s="68">
        <f t="shared" si="9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36">
        <v>1419820</v>
      </c>
      <c r="N25" s="35"/>
      <c r="O25" s="35">
        <v>58637.599999999999</v>
      </c>
      <c r="P25" s="35">
        <v>2444084.71</v>
      </c>
      <c r="Q25" s="17">
        <f t="shared" si="10"/>
        <v>4101494.81</v>
      </c>
    </row>
    <row r="26" spans="1:19" ht="18" customHeight="1" x14ac:dyDescent="0.25">
      <c r="A26" s="15" t="s">
        <v>12</v>
      </c>
      <c r="B26" s="36">
        <v>0</v>
      </c>
      <c r="C26" s="23"/>
      <c r="D26" s="23">
        <v>200000</v>
      </c>
      <c r="E26" s="68">
        <f t="shared" si="9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36">
        <v>0</v>
      </c>
      <c r="N26" s="35"/>
      <c r="O26" s="35">
        <v>2358174.1800000002</v>
      </c>
      <c r="P26" s="35">
        <v>7400</v>
      </c>
      <c r="Q26" s="17">
        <f t="shared" si="10"/>
        <v>5419804.2100000009</v>
      </c>
    </row>
    <row r="27" spans="1:19" x14ac:dyDescent="0.2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9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36">
        <v>556365.52</v>
      </c>
      <c r="N27" s="35">
        <v>562130.34</v>
      </c>
      <c r="O27" s="35">
        <v>562222.52</v>
      </c>
      <c r="P27" s="35">
        <v>563002.59</v>
      </c>
      <c r="Q27" s="17">
        <f t="shared" si="10"/>
        <v>4729902.7</v>
      </c>
    </row>
    <row r="28" spans="1:19" x14ac:dyDescent="0.25">
      <c r="A28" s="15" t="s">
        <v>14</v>
      </c>
      <c r="B28" s="36">
        <v>0</v>
      </c>
      <c r="C28" s="23"/>
      <c r="D28" s="23">
        <v>2600000</v>
      </c>
      <c r="E28" s="68">
        <f t="shared" si="9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36">
        <v>349507.3</v>
      </c>
      <c r="N28" s="35">
        <v>369527.87</v>
      </c>
      <c r="O28" s="35">
        <v>367636.15</v>
      </c>
      <c r="P28" s="35">
        <v>368582.01</v>
      </c>
      <c r="Q28" s="17">
        <f t="shared" si="10"/>
        <v>2286424.0099999998</v>
      </c>
    </row>
    <row r="29" spans="1:19" ht="30" x14ac:dyDescent="0.25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9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36">
        <v>0</v>
      </c>
      <c r="N29" s="35">
        <v>34220</v>
      </c>
      <c r="O29" s="35"/>
      <c r="P29" s="35">
        <v>68794</v>
      </c>
      <c r="Q29" s="17">
        <f t="shared" si="10"/>
        <v>333174.51</v>
      </c>
    </row>
    <row r="30" spans="1:19" x14ac:dyDescent="0.25">
      <c r="A30" s="15" t="s">
        <v>16</v>
      </c>
      <c r="B30" s="36">
        <v>150000</v>
      </c>
      <c r="C30" s="23">
        <v>2500000</v>
      </c>
      <c r="D30" s="23"/>
      <c r="E30" s="68">
        <f t="shared" si="9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91420.08</v>
      </c>
      <c r="L30" s="35">
        <v>113935.41</v>
      </c>
      <c r="M30" s="36">
        <v>0</v>
      </c>
      <c r="N30" s="35">
        <v>568800</v>
      </c>
      <c r="O30" s="35">
        <v>9500</v>
      </c>
      <c r="P30" s="35"/>
      <c r="Q30" s="17">
        <f t="shared" si="10"/>
        <v>876231.13</v>
      </c>
    </row>
    <row r="31" spans="1:19" ht="15.75" thickBot="1" x14ac:dyDescent="0.3">
      <c r="A31" s="15" t="s">
        <v>17</v>
      </c>
      <c r="B31" s="36">
        <v>0</v>
      </c>
      <c r="C31" s="26">
        <v>200000</v>
      </c>
      <c r="D31" s="26"/>
      <c r="E31" s="68">
        <f t="shared" si="9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73012.5</v>
      </c>
      <c r="M31" s="54">
        <v>96878</v>
      </c>
      <c r="N31" s="75"/>
      <c r="O31" s="75"/>
      <c r="P31" s="75"/>
      <c r="Q31" s="17">
        <f t="shared" si="10"/>
        <v>299100.5</v>
      </c>
    </row>
    <row r="32" spans="1:19" ht="15.75" thickBot="1" x14ac:dyDescent="0.3">
      <c r="A32" s="16" t="s">
        <v>18</v>
      </c>
      <c r="B32" s="20">
        <f>SUM(B33:B41)</f>
        <v>2400000</v>
      </c>
      <c r="C32" s="72">
        <f t="shared" ref="C32:D32" si="11">SUM(C33:C41)</f>
        <v>976000</v>
      </c>
      <c r="D32" s="72">
        <f t="shared" si="11"/>
        <v>3655496</v>
      </c>
      <c r="E32" s="65">
        <f>SUM(B32:D32)</f>
        <v>7031496</v>
      </c>
      <c r="F32" s="66">
        <f t="shared" ref="F32:P32" si="12">SUM(F33:F41)</f>
        <v>200000</v>
      </c>
      <c r="G32" s="72">
        <f t="shared" si="12"/>
        <v>200000</v>
      </c>
      <c r="H32" s="72">
        <f t="shared" si="12"/>
        <v>212399.98</v>
      </c>
      <c r="I32" s="72">
        <f t="shared" si="12"/>
        <v>0</v>
      </c>
      <c r="J32" s="72">
        <f t="shared" si="12"/>
        <v>531903.75</v>
      </c>
      <c r="K32" s="72">
        <f t="shared" si="12"/>
        <v>426127.42000000004</v>
      </c>
      <c r="L32" s="72">
        <f t="shared" si="12"/>
        <v>468645.82</v>
      </c>
      <c r="M32" s="67">
        <f t="shared" si="12"/>
        <v>457275.77999999997</v>
      </c>
      <c r="N32" s="67">
        <f t="shared" si="12"/>
        <v>531343.12</v>
      </c>
      <c r="O32" s="67">
        <f t="shared" si="12"/>
        <v>605064.87</v>
      </c>
      <c r="P32" s="67">
        <f t="shared" si="12"/>
        <v>681470.53</v>
      </c>
      <c r="Q32" s="74">
        <f>SUM(F32:P32)</f>
        <v>4314231.2700000005</v>
      </c>
    </row>
    <row r="33" spans="1:19" x14ac:dyDescent="0.2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35">
        <v>199881.14</v>
      </c>
      <c r="N33" s="35">
        <v>173018.74</v>
      </c>
      <c r="O33" s="35">
        <v>201964.87</v>
      </c>
      <c r="P33" s="35">
        <v>195007.04</v>
      </c>
      <c r="Q33" s="17">
        <f>SUM(F33:P33)</f>
        <v>1279119.8</v>
      </c>
    </row>
    <row r="34" spans="1:19" x14ac:dyDescent="0.25">
      <c r="A34" s="15" t="s">
        <v>20</v>
      </c>
      <c r="B34" s="36">
        <v>0</v>
      </c>
      <c r="C34" s="23">
        <v>200000</v>
      </c>
      <c r="D34" s="23"/>
      <c r="E34" s="68">
        <f t="shared" ref="E34:E41" si="13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36">
        <v>0</v>
      </c>
      <c r="N34" s="35"/>
      <c r="O34" s="35"/>
      <c r="P34" s="35"/>
      <c r="Q34" s="17">
        <f t="shared" ref="Q34:Q41" si="14">SUM(F34:P34)</f>
        <v>24780</v>
      </c>
    </row>
    <row r="35" spans="1:19" x14ac:dyDescent="0.25">
      <c r="A35" s="15" t="s">
        <v>21</v>
      </c>
      <c r="B35" s="36">
        <v>0</v>
      </c>
      <c r="C35" s="23">
        <v>0</v>
      </c>
      <c r="D35" s="23"/>
      <c r="E35" s="68">
        <f t="shared" si="13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23">
        <v>0</v>
      </c>
      <c r="N35" s="17"/>
      <c r="O35" s="17">
        <v>3100</v>
      </c>
      <c r="P35" s="17">
        <v>66100.91</v>
      </c>
      <c r="Q35" s="17">
        <f t="shared" si="14"/>
        <v>118150.9</v>
      </c>
    </row>
    <row r="36" spans="1:19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36">
        <v>0</v>
      </c>
      <c r="N36" s="35"/>
      <c r="O36" s="35"/>
      <c r="P36" s="35"/>
      <c r="Q36" s="17">
        <f t="shared" si="14"/>
        <v>0</v>
      </c>
    </row>
    <row r="37" spans="1:19" x14ac:dyDescent="0.25">
      <c r="A37" s="15" t="s">
        <v>23</v>
      </c>
      <c r="B37" s="36">
        <v>0</v>
      </c>
      <c r="C37" s="23"/>
      <c r="D37" s="23">
        <v>300000</v>
      </c>
      <c r="E37" s="68">
        <f t="shared" si="13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36">
        <v>0</v>
      </c>
      <c r="N37" s="35">
        <v>52958.400000000001</v>
      </c>
      <c r="O37" s="35"/>
      <c r="P37" s="35"/>
      <c r="Q37" s="17">
        <f t="shared" si="14"/>
        <v>52958.400000000001</v>
      </c>
    </row>
    <row r="38" spans="1:19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36">
        <v>0</v>
      </c>
      <c r="N38" s="35"/>
      <c r="O38" s="35"/>
      <c r="P38" s="35"/>
      <c r="Q38" s="17">
        <f t="shared" si="14"/>
        <v>0</v>
      </c>
      <c r="S38" s="8"/>
    </row>
    <row r="39" spans="1:19" x14ac:dyDescent="0.25">
      <c r="A39" s="15" t="s">
        <v>25</v>
      </c>
      <c r="B39" s="36">
        <v>2400000</v>
      </c>
      <c r="C39" s="23"/>
      <c r="D39" s="23"/>
      <c r="E39" s="68">
        <f t="shared" si="13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200839.87</v>
      </c>
      <c r="M39" s="36">
        <v>220043.6</v>
      </c>
      <c r="N39" s="35">
        <v>200000</v>
      </c>
      <c r="O39" s="35">
        <v>400000</v>
      </c>
      <c r="P39" s="35">
        <v>202200.25</v>
      </c>
      <c r="Q39" s="17">
        <f t="shared" si="14"/>
        <v>2227691.7400000002</v>
      </c>
      <c r="R39" s="8"/>
    </row>
    <row r="40" spans="1:19" x14ac:dyDescent="0.25">
      <c r="A40" s="15" t="s">
        <v>26</v>
      </c>
      <c r="B40" s="36"/>
      <c r="C40" s="23"/>
      <c r="D40" s="23"/>
      <c r="E40" s="68">
        <f t="shared" si="13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36">
        <v>0</v>
      </c>
      <c r="N40" s="35"/>
      <c r="O40" s="35"/>
      <c r="P40" s="35"/>
      <c r="Q40" s="17">
        <f t="shared" si="14"/>
        <v>0</v>
      </c>
    </row>
    <row r="41" spans="1:19" ht="15.75" thickBot="1" x14ac:dyDescent="0.3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3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76287.94</v>
      </c>
      <c r="M41" s="75">
        <v>37351.040000000001</v>
      </c>
      <c r="N41" s="75">
        <v>105365.98</v>
      </c>
      <c r="O41" s="75"/>
      <c r="P41" s="75">
        <v>218162.33</v>
      </c>
      <c r="Q41" s="17">
        <f t="shared" si="14"/>
        <v>611530.42999999993</v>
      </c>
    </row>
    <row r="42" spans="1:19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4">
        <f t="shared" ref="Q42:Q76" si="16">SUM(F42:G42)</f>
        <v>0</v>
      </c>
    </row>
    <row r="43" spans="1:19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17">
        <f>SUM(F43:H43)</f>
        <v>0</v>
      </c>
    </row>
    <row r="44" spans="1:19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17">
        <f t="shared" ref="Q44:Q49" si="17">SUM(F44:H44)</f>
        <v>0</v>
      </c>
    </row>
    <row r="45" spans="1:19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17">
        <f t="shared" si="17"/>
        <v>0</v>
      </c>
    </row>
    <row r="46" spans="1:19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17">
        <f t="shared" si="17"/>
        <v>0</v>
      </c>
    </row>
    <row r="47" spans="1:19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17">
        <f t="shared" si="17"/>
        <v>0</v>
      </c>
    </row>
    <row r="48" spans="1:19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17">
        <f t="shared" si="17"/>
        <v>0</v>
      </c>
    </row>
    <row r="49" spans="1:20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17">
        <f t="shared" si="17"/>
        <v>0</v>
      </c>
    </row>
    <row r="50" spans="1:20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4">
        <f>SUM(F50:P50)</f>
        <v>0</v>
      </c>
    </row>
    <row r="51" spans="1:20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17">
        <f>SUM(F51:H51)</f>
        <v>0</v>
      </c>
    </row>
    <row r="52" spans="1:20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17">
        <f t="shared" ref="Q52:Q57" si="21">SUM(F52:H52)</f>
        <v>0</v>
      </c>
    </row>
    <row r="53" spans="1:20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17">
        <f t="shared" si="21"/>
        <v>0</v>
      </c>
    </row>
    <row r="54" spans="1:20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17">
        <f t="shared" si="21"/>
        <v>0</v>
      </c>
    </row>
    <row r="55" spans="1:20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17">
        <f t="shared" si="21"/>
        <v>0</v>
      </c>
    </row>
    <row r="56" spans="1:20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17">
        <f t="shared" si="21"/>
        <v>0</v>
      </c>
    </row>
    <row r="57" spans="1:20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17">
        <f t="shared" si="21"/>
        <v>0</v>
      </c>
    </row>
    <row r="58" spans="1:20" ht="15.75" thickBot="1" x14ac:dyDescent="0.3">
      <c r="A58" s="38" t="s">
        <v>44</v>
      </c>
      <c r="B58" s="62">
        <f>SUM(B59:B67)</f>
        <v>510800</v>
      </c>
      <c r="C58" s="34">
        <f t="shared" ref="C58:D58" si="22">SUM(C59:C67)</f>
        <v>6970163.2400000002</v>
      </c>
      <c r="D58" s="58">
        <f t="shared" si="22"/>
        <v>400000</v>
      </c>
      <c r="E58" s="65">
        <f>SUM(B58:D58)</f>
        <v>7880963.2400000002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2">
        <f t="shared" ref="M58:P58" si="24">SUM(M59:M67)</f>
        <v>386327.11</v>
      </c>
      <c r="N58" s="72">
        <f t="shared" si="24"/>
        <v>730719.09</v>
      </c>
      <c r="O58" s="72">
        <f t="shared" si="24"/>
        <v>0</v>
      </c>
      <c r="P58" s="72">
        <f t="shared" si="24"/>
        <v>0</v>
      </c>
      <c r="Q58" s="74">
        <f>SUM(F58:P58)</f>
        <v>5827616.9300000006</v>
      </c>
      <c r="T58" s="8"/>
    </row>
    <row r="59" spans="1:20" x14ac:dyDescent="0.2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75">
        <v>239733.11</v>
      </c>
      <c r="N59" s="36">
        <v>729781.85</v>
      </c>
      <c r="O59" s="35"/>
      <c r="P59" s="35"/>
      <c r="Q59" s="17">
        <f>SUM(F59:P59)</f>
        <v>969514.96</v>
      </c>
    </row>
    <row r="60" spans="1:20" x14ac:dyDescent="0.25">
      <c r="A60" s="37" t="s">
        <v>46</v>
      </c>
      <c r="B60" s="24">
        <v>0</v>
      </c>
      <c r="C60" s="23">
        <v>224000</v>
      </c>
      <c r="D60" s="39"/>
      <c r="E60" s="68">
        <f t="shared" ref="E60:E67" si="25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36">
        <v>146594</v>
      </c>
      <c r="N60" s="36">
        <v>937.24</v>
      </c>
      <c r="O60" s="35"/>
      <c r="P60" s="35"/>
      <c r="Q60" s="17">
        <f t="shared" ref="Q60:Q66" si="26">SUM(F60:P60)</f>
        <v>147531.24</v>
      </c>
    </row>
    <row r="61" spans="1:20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36">
        <v>0</v>
      </c>
      <c r="N61" s="35"/>
      <c r="O61" s="35"/>
      <c r="P61" s="35"/>
      <c r="Q61" s="17">
        <f t="shared" si="26"/>
        <v>0</v>
      </c>
    </row>
    <row r="62" spans="1:20" x14ac:dyDescent="0.25">
      <c r="A62" s="37" t="s">
        <v>48</v>
      </c>
      <c r="B62" s="24"/>
      <c r="C62" s="36">
        <v>5000000</v>
      </c>
      <c r="D62" s="24"/>
      <c r="E62" s="68">
        <f t="shared" si="25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36">
        <v>0</v>
      </c>
      <c r="N62" s="35"/>
      <c r="O62" s="35"/>
      <c r="P62" s="35"/>
      <c r="Q62" s="17">
        <f t="shared" si="26"/>
        <v>4589200</v>
      </c>
    </row>
    <row r="63" spans="1:20" x14ac:dyDescent="0.25">
      <c r="A63" s="37" t="s">
        <v>49</v>
      </c>
      <c r="B63" s="24">
        <v>0</v>
      </c>
      <c r="C63" s="36">
        <v>75000</v>
      </c>
      <c r="D63" s="24"/>
      <c r="E63" s="68">
        <f t="shared" si="25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36">
        <v>0</v>
      </c>
      <c r="N63" s="35"/>
      <c r="O63" s="35"/>
      <c r="P63" s="35"/>
      <c r="Q63" s="17">
        <f t="shared" si="26"/>
        <v>121370.73</v>
      </c>
    </row>
    <row r="64" spans="1:20" ht="15" customHeight="1" x14ac:dyDescent="0.25">
      <c r="A64" s="37" t="s">
        <v>50</v>
      </c>
      <c r="B64" s="24"/>
      <c r="C64" s="36">
        <v>400000</v>
      </c>
      <c r="D64" s="24"/>
      <c r="E64" s="68">
        <f t="shared" si="25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36">
        <v>0</v>
      </c>
      <c r="N64" s="35"/>
      <c r="O64" s="35"/>
      <c r="P64" s="35"/>
      <c r="Q64" s="17">
        <f t="shared" si="26"/>
        <v>0</v>
      </c>
    </row>
    <row r="65" spans="1:20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36">
        <v>0</v>
      </c>
      <c r="N65" s="35"/>
      <c r="O65" s="35"/>
      <c r="P65" s="35"/>
      <c r="Q65" s="17">
        <f t="shared" si="26"/>
        <v>0</v>
      </c>
    </row>
    <row r="66" spans="1:20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36">
        <v>0</v>
      </c>
      <c r="N66" s="35"/>
      <c r="O66" s="35"/>
      <c r="P66" s="35"/>
      <c r="Q66" s="17">
        <f t="shared" si="26"/>
        <v>0</v>
      </c>
    </row>
    <row r="67" spans="1:20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78">
        <v>0</v>
      </c>
      <c r="N67" s="78"/>
      <c r="O67" s="78"/>
      <c r="P67" s="78"/>
      <c r="Q67" s="17">
        <f t="shared" ref="Q67" si="27">SUM(F67:N67)</f>
        <v>0</v>
      </c>
    </row>
    <row r="68" spans="1:20" ht="15.75" thickBot="1" x14ac:dyDescent="0.3">
      <c r="A68" s="38" t="s">
        <v>54</v>
      </c>
      <c r="B68" s="40">
        <f>+B69</f>
        <v>0</v>
      </c>
      <c r="C68" s="72">
        <f t="shared" ref="C68:D68" si="28">SUM(C69:C72)</f>
        <v>0</v>
      </c>
      <c r="D68" s="95">
        <f t="shared" si="28"/>
        <v>0</v>
      </c>
      <c r="E68" s="65">
        <f t="shared" si="15"/>
        <v>0</v>
      </c>
      <c r="F68" s="66">
        <f t="shared" ref="F68:G68" si="29">SUM(F69:F72)</f>
        <v>0</v>
      </c>
      <c r="G68" s="72">
        <f t="shared" si="29"/>
        <v>0</v>
      </c>
      <c r="H68" s="34">
        <v>0</v>
      </c>
      <c r="I68" s="34"/>
      <c r="J68" s="34"/>
      <c r="K68" s="34"/>
      <c r="L68" s="34"/>
      <c r="M68" s="67">
        <f t="shared" ref="M68:P68" si="30">SUM(M69:M72)</f>
        <v>0</v>
      </c>
      <c r="N68" s="67">
        <f t="shared" si="30"/>
        <v>0</v>
      </c>
      <c r="O68" s="67">
        <f t="shared" si="30"/>
        <v>0</v>
      </c>
      <c r="P68" s="67">
        <f t="shared" si="30"/>
        <v>0</v>
      </c>
      <c r="Q68" s="74">
        <f t="shared" si="16"/>
        <v>0</v>
      </c>
    </row>
    <row r="69" spans="1:20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17">
        <f>SUM(F69:H69)</f>
        <v>0</v>
      </c>
    </row>
    <row r="70" spans="1:20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17">
        <f t="shared" ref="Q70:Q72" si="31">SUM(F70:H70)</f>
        <v>0</v>
      </c>
    </row>
    <row r="71" spans="1:20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17">
        <f t="shared" si="31"/>
        <v>0</v>
      </c>
      <c r="S71" s="8"/>
    </row>
    <row r="72" spans="1:20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17">
        <f t="shared" si="31"/>
        <v>0</v>
      </c>
      <c r="T72" t="s">
        <v>89</v>
      </c>
    </row>
    <row r="73" spans="1:20" ht="15.75" thickBot="1" x14ac:dyDescent="0.3">
      <c r="A73" s="38" t="s">
        <v>59</v>
      </c>
      <c r="B73" s="40"/>
      <c r="C73" s="72">
        <f t="shared" ref="C73:D73" si="32">SUM(C74:C75)</f>
        <v>0</v>
      </c>
      <c r="D73" s="95">
        <f t="shared" si="32"/>
        <v>0</v>
      </c>
      <c r="E73" s="65">
        <f t="shared" si="15"/>
        <v>0</v>
      </c>
      <c r="F73" s="66">
        <f t="shared" ref="F73:G73" si="33">SUM(F74:F75)</f>
        <v>0</v>
      </c>
      <c r="G73" s="72">
        <f t="shared" si="33"/>
        <v>0</v>
      </c>
      <c r="H73" s="73">
        <v>0</v>
      </c>
      <c r="I73" s="73"/>
      <c r="J73" s="34"/>
      <c r="K73" s="34"/>
      <c r="L73" s="34"/>
      <c r="M73" s="67">
        <f t="shared" ref="M73:P73" si="34">SUM(M74:M75)</f>
        <v>0</v>
      </c>
      <c r="N73" s="67">
        <f t="shared" si="34"/>
        <v>0</v>
      </c>
      <c r="O73" s="67">
        <f t="shared" si="34"/>
        <v>0</v>
      </c>
      <c r="P73" s="67">
        <f t="shared" si="34"/>
        <v>0</v>
      </c>
      <c r="Q73" s="74">
        <f t="shared" si="16"/>
        <v>0</v>
      </c>
    </row>
    <row r="74" spans="1:20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17">
        <f>SUM(F74:H74)</f>
        <v>0</v>
      </c>
    </row>
    <row r="75" spans="1:20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17">
        <f>SUM(F75:H75)</f>
        <v>0</v>
      </c>
    </row>
    <row r="76" spans="1:20" ht="15.75" thickBot="1" x14ac:dyDescent="0.3">
      <c r="A76" s="38" t="s">
        <v>62</v>
      </c>
      <c r="B76" s="40"/>
      <c r="C76" s="72">
        <f t="shared" ref="C76:D76" si="35">SUM(C77:C79)</f>
        <v>0</v>
      </c>
      <c r="D76" s="95">
        <f t="shared" si="35"/>
        <v>0</v>
      </c>
      <c r="E76" s="65">
        <f t="shared" si="15"/>
        <v>0</v>
      </c>
      <c r="F76" s="66">
        <f t="shared" ref="F76:G76" si="36">SUM(F77:F79)</f>
        <v>0</v>
      </c>
      <c r="G76" s="72">
        <f t="shared" si="36"/>
        <v>0</v>
      </c>
      <c r="H76" s="34">
        <v>0</v>
      </c>
      <c r="I76" s="34"/>
      <c r="J76" s="34"/>
      <c r="K76" s="34"/>
      <c r="L76" s="34"/>
      <c r="M76" s="67">
        <f t="shared" ref="M76:P76" si="37">SUM(M77:M79)</f>
        <v>0</v>
      </c>
      <c r="N76" s="67">
        <f t="shared" si="37"/>
        <v>0</v>
      </c>
      <c r="O76" s="67">
        <f t="shared" si="37"/>
        <v>0</v>
      </c>
      <c r="P76" s="67">
        <f t="shared" si="37"/>
        <v>0</v>
      </c>
      <c r="Q76" s="74">
        <f t="shared" si="16"/>
        <v>0</v>
      </c>
    </row>
    <row r="77" spans="1:20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17">
        <f>SUM(F77:H77)</f>
        <v>0</v>
      </c>
    </row>
    <row r="78" spans="1:20" x14ac:dyDescent="0.25">
      <c r="A78" s="37" t="s">
        <v>64</v>
      </c>
      <c r="B78" s="24"/>
      <c r="C78" s="36"/>
      <c r="D78" s="24"/>
      <c r="E78" s="77">
        <f t="shared" ref="E78:E89" si="38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17">
        <f t="shared" ref="Q78:Q79" si="39">SUM(F78:H78)</f>
        <v>0</v>
      </c>
      <c r="S78" s="8"/>
    </row>
    <row r="79" spans="1:20" ht="15.75" thickBot="1" x14ac:dyDescent="0.3">
      <c r="A79" s="37" t="s">
        <v>65</v>
      </c>
      <c r="B79" s="24"/>
      <c r="C79" s="54"/>
      <c r="D79" s="48"/>
      <c r="E79" s="64">
        <f t="shared" si="38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17">
        <f t="shared" si="39"/>
        <v>0</v>
      </c>
    </row>
    <row r="80" spans="1:20" ht="15.75" thickBot="1" x14ac:dyDescent="0.3">
      <c r="A80" s="42" t="s">
        <v>66</v>
      </c>
      <c r="B80" s="43">
        <f>+B15</f>
        <v>49000000</v>
      </c>
      <c r="C80" s="61">
        <f>+C15</f>
        <v>19056163.240000002</v>
      </c>
      <c r="D80" s="97">
        <f>+D15</f>
        <v>22925496</v>
      </c>
      <c r="E80" s="63">
        <f>SUM(B80:D80)</f>
        <v>90981659.24000001</v>
      </c>
      <c r="F80" s="60">
        <f t="shared" ref="F80:P80" si="40">+F16+F22+F32+F42+F58</f>
        <v>3426789.58</v>
      </c>
      <c r="G80" s="57">
        <f t="shared" si="40"/>
        <v>3403853.4299999997</v>
      </c>
      <c r="H80" s="57">
        <f t="shared" si="40"/>
        <v>3597397.1</v>
      </c>
      <c r="I80" s="92">
        <f t="shared" si="40"/>
        <v>3437302.1300000004</v>
      </c>
      <c r="J80" s="92">
        <f t="shared" si="40"/>
        <v>11218323.68</v>
      </c>
      <c r="K80" s="92">
        <f t="shared" si="40"/>
        <v>6353605.96</v>
      </c>
      <c r="L80" s="92">
        <f t="shared" si="40"/>
        <v>8305193.5600000015</v>
      </c>
      <c r="M80" s="63">
        <f t="shared" si="40"/>
        <v>6738154.7500000009</v>
      </c>
      <c r="N80" s="63">
        <f t="shared" si="40"/>
        <v>6270716.25</v>
      </c>
      <c r="O80" s="63">
        <f t="shared" si="40"/>
        <v>7445306.5499999998</v>
      </c>
      <c r="P80" s="63">
        <f t="shared" si="40"/>
        <v>10320483.67</v>
      </c>
      <c r="Q80" s="106">
        <f>SUM(F80:P80)</f>
        <v>70517126.659999996</v>
      </c>
    </row>
    <row r="81" spans="1:19" ht="15.75" thickBot="1" x14ac:dyDescent="0.3">
      <c r="A81" s="44" t="s">
        <v>67</v>
      </c>
      <c r="B81" s="40"/>
      <c r="C81" s="45"/>
      <c r="D81" s="98"/>
      <c r="E81" s="65">
        <f t="shared" si="38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23">
        <f>SUM(F81:H81)</f>
        <v>0</v>
      </c>
    </row>
    <row r="82" spans="1:19" x14ac:dyDescent="0.25">
      <c r="A82" s="38" t="s">
        <v>68</v>
      </c>
      <c r="B82" s="24">
        <v>0</v>
      </c>
      <c r="C82" s="23"/>
      <c r="D82" s="17"/>
      <c r="E82" s="76">
        <f t="shared" si="38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23">
        <f t="shared" ref="Q82:Q84" si="41">SUM(F82:H82)</f>
        <v>0</v>
      </c>
    </row>
    <row r="83" spans="1:19" x14ac:dyDescent="0.25">
      <c r="A83" s="37" t="s">
        <v>69</v>
      </c>
      <c r="B83" s="24">
        <v>0</v>
      </c>
      <c r="C83" s="23"/>
      <c r="D83" s="82"/>
      <c r="E83" s="77">
        <f t="shared" si="38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>
        <f t="shared" si="41"/>
        <v>0</v>
      </c>
    </row>
    <row r="84" spans="1:19" ht="15.75" thickBot="1" x14ac:dyDescent="0.3">
      <c r="A84" s="37" t="s">
        <v>70</v>
      </c>
      <c r="B84" s="51"/>
      <c r="C84" s="52"/>
      <c r="D84" s="99"/>
      <c r="E84" s="64">
        <f t="shared" si="38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>
        <f t="shared" si="41"/>
        <v>0</v>
      </c>
    </row>
    <row r="85" spans="1:19" ht="15.75" thickBot="1" x14ac:dyDescent="0.3">
      <c r="A85" s="38" t="s">
        <v>71</v>
      </c>
      <c r="B85" s="58"/>
      <c r="C85" s="59"/>
      <c r="D85" s="100"/>
      <c r="E85" s="65">
        <f t="shared" si="38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0">
        <f>SUM(F85:P85)</f>
        <v>0</v>
      </c>
    </row>
    <row r="86" spans="1:19" x14ac:dyDescent="0.25">
      <c r="A86" s="37" t="s">
        <v>72</v>
      </c>
      <c r="B86" s="48">
        <v>0</v>
      </c>
      <c r="C86" s="26"/>
      <c r="D86" s="78"/>
      <c r="E86" s="76">
        <f t="shared" si="38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>
        <f>SUM(F86:H86)</f>
        <v>0</v>
      </c>
    </row>
    <row r="87" spans="1:19" x14ac:dyDescent="0.25">
      <c r="A87" s="37" t="s">
        <v>73</v>
      </c>
      <c r="B87" s="48">
        <v>0</v>
      </c>
      <c r="C87" s="26"/>
      <c r="D87" s="85"/>
      <c r="E87" s="77">
        <f t="shared" si="38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>
        <f t="shared" ref="Q87:Q89" si="42">SUM(F87:H87)</f>
        <v>0</v>
      </c>
    </row>
    <row r="88" spans="1:19" x14ac:dyDescent="0.25">
      <c r="A88" s="38" t="s">
        <v>74</v>
      </c>
      <c r="B88" s="24">
        <v>0</v>
      </c>
      <c r="C88" s="23"/>
      <c r="D88" s="23"/>
      <c r="E88" s="77">
        <f t="shared" si="38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>
        <f t="shared" si="42"/>
        <v>0</v>
      </c>
    </row>
    <row r="89" spans="1:19" ht="15.75" thickBot="1" x14ac:dyDescent="0.3">
      <c r="A89" s="37" t="s">
        <v>75</v>
      </c>
      <c r="B89" s="49"/>
      <c r="C89" s="50"/>
      <c r="D89" s="50"/>
      <c r="E89" s="64">
        <f t="shared" si="38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17">
        <f t="shared" si="42"/>
        <v>0</v>
      </c>
    </row>
    <row r="90" spans="1:19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>
        <v>0</v>
      </c>
    </row>
    <row r="91" spans="1:19" ht="21" customHeight="1" thickBot="1" x14ac:dyDescent="0.3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7">
        <f>SUM(B91:D91)</f>
        <v>90981659.24000001</v>
      </c>
      <c r="F91" s="27">
        <f t="shared" ref="F91:Q91" si="43">+F80+F90</f>
        <v>3426789.58</v>
      </c>
      <c r="G91" s="27">
        <f t="shared" si="43"/>
        <v>3403853.4299999997</v>
      </c>
      <c r="H91" s="27">
        <f t="shared" si="43"/>
        <v>3597397.1</v>
      </c>
      <c r="I91" s="27">
        <f t="shared" si="43"/>
        <v>3437302.1300000004</v>
      </c>
      <c r="J91" s="27">
        <f t="shared" si="43"/>
        <v>11218323.68</v>
      </c>
      <c r="K91" s="27">
        <f t="shared" si="43"/>
        <v>6353605.96</v>
      </c>
      <c r="L91" s="27">
        <f t="shared" si="43"/>
        <v>8305193.5600000015</v>
      </c>
      <c r="M91" s="27">
        <f>+M80+M90</f>
        <v>6738154.7500000009</v>
      </c>
      <c r="N91" s="27">
        <f>+N80+N90</f>
        <v>6270716.25</v>
      </c>
      <c r="O91" s="27">
        <f>+O80+O90</f>
        <v>7445306.5499999998</v>
      </c>
      <c r="P91" s="27">
        <f>+P80+P90</f>
        <v>10320483.67</v>
      </c>
      <c r="Q91" s="27">
        <f t="shared" si="43"/>
        <v>70517126.659999996</v>
      </c>
      <c r="S91" s="8"/>
    </row>
    <row r="92" spans="1:19" ht="15.75" thickTop="1" x14ac:dyDescent="0.25">
      <c r="A92" s="7" t="s">
        <v>81</v>
      </c>
      <c r="Q92" s="8"/>
    </row>
    <row r="93" spans="1:19" x14ac:dyDescent="0.25">
      <c r="A93" s="2" t="s">
        <v>82</v>
      </c>
    </row>
    <row r="94" spans="1:19" x14ac:dyDescent="0.25">
      <c r="A94" s="2" t="s">
        <v>83</v>
      </c>
    </row>
    <row r="95" spans="1:19" x14ac:dyDescent="0.25">
      <c r="A95" s="2" t="s">
        <v>84</v>
      </c>
    </row>
    <row r="96" spans="1:19" x14ac:dyDescent="0.25">
      <c r="A96" s="2" t="s">
        <v>85</v>
      </c>
    </row>
    <row r="97" spans="1:17" x14ac:dyDescent="0.25">
      <c r="A97" s="2" t="s">
        <v>86</v>
      </c>
    </row>
    <row r="98" spans="1:17" x14ac:dyDescent="0.25">
      <c r="A98" s="2" t="s">
        <v>88</v>
      </c>
    </row>
    <row r="99" spans="1:17" x14ac:dyDescent="0.25">
      <c r="A99" s="2"/>
    </row>
    <row r="100" spans="1:17" x14ac:dyDescent="0.25">
      <c r="A100" s="53"/>
    </row>
    <row r="101" spans="1:17" x14ac:dyDescent="0.25">
      <c r="A101" s="111" t="s">
        <v>93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 x14ac:dyDescent="0.25">
      <c r="A102" s="53"/>
    </row>
    <row r="103" spans="1:17" x14ac:dyDescent="0.25">
      <c r="A103" s="56"/>
    </row>
    <row r="104" spans="1:17" x14ac:dyDescent="0.25">
      <c r="A104" s="115" t="s">
        <v>94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1:17" x14ac:dyDescent="0.25">
      <c r="A105" s="111" t="s">
        <v>95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 x14ac:dyDescent="0.25">
      <c r="A106" s="53"/>
    </row>
    <row r="107" spans="1:17" x14ac:dyDescent="0.25">
      <c r="A107" s="111" t="s">
        <v>96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</row>
    <row r="108" spans="1:17" x14ac:dyDescent="0.25">
      <c r="A108" s="55"/>
      <c r="B108" s="55"/>
      <c r="C108" s="55"/>
      <c r="D108" s="55"/>
      <c r="E108" s="55"/>
    </row>
    <row r="109" spans="1:17" x14ac:dyDescent="0.25">
      <c r="A109" s="55"/>
    </row>
    <row r="110" spans="1:17" x14ac:dyDescent="0.25">
      <c r="A110" s="115" t="s">
        <v>97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1:17" x14ac:dyDescent="0.25">
      <c r="A111" s="111" t="s">
        <v>98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</sheetData>
  <mergeCells count="12">
    <mergeCell ref="A111:Q111"/>
    <mergeCell ref="A7:Q7"/>
    <mergeCell ref="A8:Q8"/>
    <mergeCell ref="A9:Q9"/>
    <mergeCell ref="A10:Q10"/>
    <mergeCell ref="A11:Q11"/>
    <mergeCell ref="A101:Q101"/>
    <mergeCell ref="A104:Q104"/>
    <mergeCell ref="A105:Q105"/>
    <mergeCell ref="A107:Q107"/>
    <mergeCell ref="A110:Q110"/>
    <mergeCell ref="F12:M12"/>
  </mergeCells>
  <phoneticPr fontId="5" type="noConversion"/>
  <printOptions horizontalCentered="1"/>
  <pageMargins left="0.7" right="0.7" top="0.75" bottom="0.75" header="0.3" footer="0.3"/>
  <pageSetup scale="42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Q42 E22 E32 E58 E80 E91 E15 M16 Q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2023-12-01T12:33:28Z</cp:lastPrinted>
  <dcterms:created xsi:type="dcterms:W3CDTF">2018-04-17T18:57:16Z</dcterms:created>
  <dcterms:modified xsi:type="dcterms:W3CDTF">2023-12-06T14:14:57Z</dcterms:modified>
  <cp:category/>
  <cp:contentStatus/>
</cp:coreProperties>
</file>