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sist_Administrativo\Desktop\"/>
    </mc:Choice>
  </mc:AlternateContent>
  <xr:revisionPtr revIDLastSave="0" documentId="13_ncr:1_{AA955670-A7F7-4EE4-BEE8-97C301067E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3" l="1"/>
  <c r="R80" i="3"/>
  <c r="R60" i="3"/>
  <c r="R61" i="3"/>
  <c r="R62" i="3"/>
  <c r="R63" i="3"/>
  <c r="R64" i="3"/>
  <c r="R65" i="3"/>
  <c r="R66" i="3"/>
  <c r="R67" i="3"/>
  <c r="R59" i="3"/>
  <c r="R58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R32" i="3" s="1"/>
  <c r="Q22" i="3"/>
  <c r="R22" i="3" s="1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15" i="3"/>
  <c r="R15" i="3" s="1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60" i="3"/>
  <c r="E61" i="3"/>
  <c r="E62" i="3"/>
  <c r="E63" i="3"/>
  <c r="E64" i="3"/>
  <c r="E65" i="3"/>
  <c r="E66" i="3"/>
  <c r="E67" i="3"/>
  <c r="E59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F22" i="3"/>
  <c r="F16" i="3"/>
  <c r="F50" i="3"/>
  <c r="R50" i="3" s="1"/>
  <c r="F58" i="3"/>
  <c r="F68" i="3"/>
  <c r="R68" i="3" s="1"/>
  <c r="F73" i="3"/>
  <c r="R73" i="3" s="1"/>
  <c r="F15" i="3" l="1"/>
  <c r="F80" i="3" l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<sst xmlns="http://schemas.openxmlformats.org/spreadsheetml/2006/main" count="113" uniqueCount="113">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</sst>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19" xfId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J5" sqref="J5"/>
    </sheetView>
  </sheetViews>
  <sheetFormatPr baseColWidth="10"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T7" s="1"/>
    </row>
    <row r="8" spans="1:31" ht="18.75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T8" s="2"/>
    </row>
    <row r="9" spans="1:31" ht="18.75" x14ac:dyDescent="0.25">
      <c r="A9" s="112" t="s">
        <v>90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T9" s="2"/>
    </row>
    <row r="10" spans="1:31" ht="15.75" x14ac:dyDescent="0.25">
      <c r="A10" s="113" t="s">
        <v>78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T10" s="2"/>
    </row>
    <row r="11" spans="1:31" x14ac:dyDescent="0.25">
      <c r="A11" s="114" t="s">
        <v>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T11" s="2"/>
    </row>
    <row r="12" spans="1:31" ht="47.25" x14ac:dyDescent="0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6" t="s">
        <v>99</v>
      </c>
      <c r="G12" s="117"/>
      <c r="H12" s="117"/>
      <c r="I12" s="117"/>
      <c r="J12" s="117"/>
      <c r="K12" s="117"/>
      <c r="L12" s="117"/>
      <c r="M12" s="117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19" t="s">
        <v>108</v>
      </c>
      <c r="N13" s="19" t="s">
        <v>109</v>
      </c>
      <c r="O13" s="19" t="s">
        <v>110</v>
      </c>
      <c r="P13" s="19" t="s">
        <v>111</v>
      </c>
      <c r="Q13" s="19" t="s">
        <v>112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19056163.240000002</v>
      </c>
      <c r="D15" s="93">
        <f>+D16+D22+D32+D42+D58+D68</f>
        <v>22925496</v>
      </c>
      <c r="E15" s="65">
        <f>SUM(B15:D15)</f>
        <v>90981659.24000001</v>
      </c>
      <c r="F15" s="101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6353605.96</v>
      </c>
      <c r="L15" s="25">
        <f t="shared" ref="L15:Q15" si="1">+L16+L22+L32+L42+L58+L68</f>
        <v>8305193.5600000015</v>
      </c>
      <c r="M15" s="101">
        <f t="shared" si="1"/>
        <v>6738154.7500000009</v>
      </c>
      <c r="N15" s="101">
        <f t="shared" si="1"/>
        <v>6270716.25</v>
      </c>
      <c r="O15" s="101">
        <f t="shared" si="1"/>
        <v>7445306.5499999998</v>
      </c>
      <c r="P15" s="101">
        <f t="shared" si="1"/>
        <v>10320483.67</v>
      </c>
      <c r="Q15" s="101">
        <f t="shared" si="1"/>
        <v>5286057.9399999995</v>
      </c>
      <c r="R15" s="25">
        <f>SUM(F15:Q15)</f>
        <v>75803184.599999994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 t="shared" ref="M16:Q16" si="4">SUM(M17:M21)</f>
        <v>3260666.49</v>
      </c>
      <c r="N16" s="67">
        <f t="shared" si="4"/>
        <v>3266666.49</v>
      </c>
      <c r="O16" s="67">
        <f t="shared" si="4"/>
        <v>3266666.49</v>
      </c>
      <c r="P16" s="67">
        <f t="shared" si="4"/>
        <v>5942916.4900000002</v>
      </c>
      <c r="Q16" s="67">
        <f t="shared" si="4"/>
        <v>3357099.8099999996</v>
      </c>
      <c r="R16" s="67">
        <f>SUM(R17:R21)</f>
        <v>44026504.82</v>
      </c>
      <c r="T16" s="8"/>
      <c r="V16" s="4"/>
    </row>
    <row r="17" spans="1:20" x14ac:dyDescent="0.2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35">
        <v>2690050</v>
      </c>
      <c r="N17" s="35">
        <v>2690050</v>
      </c>
      <c r="O17" s="35">
        <v>2690050</v>
      </c>
      <c r="P17" s="35">
        <v>5366300</v>
      </c>
      <c r="Q17" s="35">
        <v>2780483.32</v>
      </c>
      <c r="R17" s="23">
        <f>SUM(F17:Q17)</f>
        <v>34994849.990000002</v>
      </c>
    </row>
    <row r="18" spans="1:20" x14ac:dyDescent="0.2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36">
        <v>163600</v>
      </c>
      <c r="N18" s="36">
        <v>169600</v>
      </c>
      <c r="O18" s="36">
        <v>169600</v>
      </c>
      <c r="P18" s="36">
        <v>169600</v>
      </c>
      <c r="Q18" s="36">
        <v>169600</v>
      </c>
      <c r="R18" s="23">
        <f t="shared" ref="R18:R21" si="5">SUM(F18:Q18)</f>
        <v>4173942</v>
      </c>
    </row>
    <row r="19" spans="1:20" ht="18.75" customHeight="1" x14ac:dyDescent="0.25">
      <c r="A19" s="15" t="s">
        <v>5</v>
      </c>
      <c r="B19" s="36"/>
      <c r="C19" s="23"/>
      <c r="D19" s="23">
        <v>600000</v>
      </c>
      <c r="E19" s="69">
        <f t="shared" ref="E19:E21" si="6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36">
        <v>0</v>
      </c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6"/>
        <v>8700000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4960000</v>
      </c>
      <c r="C21" s="11"/>
      <c r="D21" s="11"/>
      <c r="E21" s="69">
        <f t="shared" si="6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71">
        <v>407016.49</v>
      </c>
      <c r="N21" s="71">
        <v>407016.49</v>
      </c>
      <c r="O21" s="71">
        <v>407016.49</v>
      </c>
      <c r="P21" s="71">
        <v>407016.49</v>
      </c>
      <c r="Q21" s="71">
        <v>407016.49</v>
      </c>
      <c r="R21" s="23">
        <f t="shared" si="5"/>
        <v>4857712.830000001</v>
      </c>
    </row>
    <row r="22" spans="1:20" ht="15.75" thickBot="1" x14ac:dyDescent="0.3">
      <c r="A22" s="16" t="s">
        <v>8</v>
      </c>
      <c r="B22" s="20">
        <f>SUM(B23:B31)</f>
        <v>988900</v>
      </c>
      <c r="C22" s="72">
        <f t="shared" ref="C22:D22" si="7">SUM(C23:C31)</f>
        <v>5410000</v>
      </c>
      <c r="D22" s="72">
        <f t="shared" si="7"/>
        <v>11988000</v>
      </c>
      <c r="E22" s="65">
        <f>SUM(B22:D22)</f>
        <v>18386900</v>
      </c>
      <c r="F22" s="73">
        <f t="shared" ref="F22:Q22" si="8">SUM(F23:F31)</f>
        <v>0</v>
      </c>
      <c r="G22" s="72">
        <f t="shared" si="8"/>
        <v>0</v>
      </c>
      <c r="H22" s="72">
        <f t="shared" si="8"/>
        <v>120559.03999999999</v>
      </c>
      <c r="I22" s="34">
        <f t="shared" si="8"/>
        <v>176635.64</v>
      </c>
      <c r="J22" s="34">
        <f t="shared" si="8"/>
        <v>641811.44000000006</v>
      </c>
      <c r="K22" s="34">
        <f t="shared" si="8"/>
        <v>2666812.0499999998</v>
      </c>
      <c r="L22" s="34">
        <f t="shared" si="8"/>
        <v>4454510.5200000005</v>
      </c>
      <c r="M22" s="72">
        <f t="shared" si="8"/>
        <v>2633885.37</v>
      </c>
      <c r="N22" s="72">
        <f t="shared" si="8"/>
        <v>1741987.5499999998</v>
      </c>
      <c r="O22" s="72">
        <f t="shared" si="8"/>
        <v>3573575.19</v>
      </c>
      <c r="P22" s="72">
        <f t="shared" si="8"/>
        <v>3696096.6499999994</v>
      </c>
      <c r="Q22" s="72">
        <f t="shared" si="8"/>
        <v>1398874.75</v>
      </c>
      <c r="R22" s="34">
        <f>SUM(F22:Q22)</f>
        <v>21104748.199999999</v>
      </c>
      <c r="T22" s="8"/>
    </row>
    <row r="23" spans="1:20" x14ac:dyDescent="0.2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35">
        <v>211314.55</v>
      </c>
      <c r="N23" s="35">
        <v>207309.34</v>
      </c>
      <c r="O23" s="35">
        <v>217404.74</v>
      </c>
      <c r="P23" s="35">
        <v>207505.84</v>
      </c>
      <c r="Q23" s="35">
        <v>206889.06</v>
      </c>
      <c r="R23" s="17">
        <f>SUM(F23:Q23)</f>
        <v>1829903.1400000004</v>
      </c>
    </row>
    <row r="24" spans="1:20" x14ac:dyDescent="0.2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9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36">
        <v>0</v>
      </c>
      <c r="N24" s="35"/>
      <c r="O24" s="35"/>
      <c r="P24" s="35">
        <v>36727.5</v>
      </c>
      <c r="Q24" s="35">
        <v>10266</v>
      </c>
      <c r="R24" s="17">
        <f t="shared" ref="R24:R31" si="10">SUM(F24:Q24)</f>
        <v>46993.5</v>
      </c>
    </row>
    <row r="25" spans="1:20" x14ac:dyDescent="0.25">
      <c r="A25" s="15" t="s">
        <v>11</v>
      </c>
      <c r="B25" s="36">
        <v>0</v>
      </c>
      <c r="C25" s="23"/>
      <c r="D25" s="23">
        <v>700000</v>
      </c>
      <c r="E25" s="68">
        <f t="shared" si="9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36">
        <v>1419820</v>
      </c>
      <c r="N25" s="35"/>
      <c r="O25" s="35">
        <v>58637.599999999999</v>
      </c>
      <c r="P25" s="35">
        <v>2444084.71</v>
      </c>
      <c r="Q25" s="35">
        <v>0</v>
      </c>
      <c r="R25" s="17">
        <f t="shared" si="10"/>
        <v>4101494.81</v>
      </c>
    </row>
    <row r="26" spans="1:20" ht="18" customHeight="1" x14ac:dyDescent="0.25">
      <c r="A26" s="15" t="s">
        <v>12</v>
      </c>
      <c r="B26" s="36">
        <v>0</v>
      </c>
      <c r="C26" s="23"/>
      <c r="D26" s="23">
        <v>200000</v>
      </c>
      <c r="E26" s="68">
        <f t="shared" si="9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36">
        <v>0</v>
      </c>
      <c r="N26" s="35"/>
      <c r="O26" s="35">
        <v>2358174.1800000002</v>
      </c>
      <c r="P26" s="35">
        <v>7400</v>
      </c>
      <c r="Q26" s="35">
        <v>226883.76</v>
      </c>
      <c r="R26" s="17">
        <f t="shared" si="10"/>
        <v>5646687.9700000007</v>
      </c>
    </row>
    <row r="27" spans="1:20" x14ac:dyDescent="0.2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9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36">
        <v>556365.52</v>
      </c>
      <c r="N27" s="35">
        <v>562130.34</v>
      </c>
      <c r="O27" s="35">
        <v>562222.52</v>
      </c>
      <c r="P27" s="35">
        <v>563002.59</v>
      </c>
      <c r="Q27" s="35">
        <v>563302.92000000004</v>
      </c>
      <c r="R27" s="17">
        <f t="shared" si="10"/>
        <v>5293205.62</v>
      </c>
    </row>
    <row r="28" spans="1:20" x14ac:dyDescent="0.25">
      <c r="A28" s="15" t="s">
        <v>14</v>
      </c>
      <c r="B28" s="36">
        <v>0</v>
      </c>
      <c r="C28" s="23"/>
      <c r="D28" s="23">
        <v>2600000</v>
      </c>
      <c r="E28" s="68">
        <f t="shared" si="9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36">
        <v>349507.3</v>
      </c>
      <c r="N28" s="35">
        <v>369527.87</v>
      </c>
      <c r="O28" s="35">
        <v>367636.15</v>
      </c>
      <c r="P28" s="35">
        <v>368582.01</v>
      </c>
      <c r="Q28" s="35">
        <v>368582.01</v>
      </c>
      <c r="R28" s="17">
        <f t="shared" si="10"/>
        <v>2655006.0199999996</v>
      </c>
    </row>
    <row r="29" spans="1:20" ht="30" x14ac:dyDescent="0.25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9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36">
        <v>0</v>
      </c>
      <c r="N29" s="35">
        <v>34220</v>
      </c>
      <c r="O29" s="35"/>
      <c r="P29" s="35">
        <v>68794</v>
      </c>
      <c r="Q29" s="35">
        <v>22951</v>
      </c>
      <c r="R29" s="17">
        <f t="shared" si="10"/>
        <v>356125.51</v>
      </c>
    </row>
    <row r="30" spans="1:20" x14ac:dyDescent="0.25">
      <c r="A30" s="15" t="s">
        <v>16</v>
      </c>
      <c r="B30" s="36">
        <v>150000</v>
      </c>
      <c r="C30" s="23">
        <v>2500000</v>
      </c>
      <c r="D30" s="23"/>
      <c r="E30" s="68">
        <f t="shared" si="9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91420.08</v>
      </c>
      <c r="L30" s="35">
        <v>113935.41</v>
      </c>
      <c r="M30" s="36">
        <v>0</v>
      </c>
      <c r="N30" s="35">
        <v>568800</v>
      </c>
      <c r="O30" s="35">
        <v>9500</v>
      </c>
      <c r="P30" s="35"/>
      <c r="Q30" s="35">
        <v>0</v>
      </c>
      <c r="R30" s="17">
        <f t="shared" si="10"/>
        <v>876231.13</v>
      </c>
    </row>
    <row r="31" spans="1:20" ht="15.75" thickBot="1" x14ac:dyDescent="0.3">
      <c r="A31" s="15" t="s">
        <v>17</v>
      </c>
      <c r="B31" s="36">
        <v>0</v>
      </c>
      <c r="C31" s="26">
        <v>200000</v>
      </c>
      <c r="D31" s="26"/>
      <c r="E31" s="68">
        <f t="shared" si="9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73012.5</v>
      </c>
      <c r="M31" s="54">
        <v>96878</v>
      </c>
      <c r="N31" s="75"/>
      <c r="O31" s="75"/>
      <c r="P31" s="75"/>
      <c r="Q31" s="75">
        <v>0</v>
      </c>
      <c r="R31" s="17">
        <f t="shared" si="10"/>
        <v>299100.5</v>
      </c>
    </row>
    <row r="32" spans="1:20" ht="15.75" thickBot="1" x14ac:dyDescent="0.3">
      <c r="A32" s="16" t="s">
        <v>18</v>
      </c>
      <c r="B32" s="20">
        <f>SUM(B33:B41)</f>
        <v>2400000</v>
      </c>
      <c r="C32" s="72">
        <f t="shared" ref="C32:D32" si="11">SUM(C33:C41)</f>
        <v>976000</v>
      </c>
      <c r="D32" s="72">
        <f t="shared" si="11"/>
        <v>3655496</v>
      </c>
      <c r="E32" s="65">
        <f>SUM(B32:D32)</f>
        <v>7031496</v>
      </c>
      <c r="F32" s="66">
        <f t="shared" ref="F32:Q32" si="12">SUM(F33:F41)</f>
        <v>200000</v>
      </c>
      <c r="G32" s="72">
        <f t="shared" si="12"/>
        <v>200000</v>
      </c>
      <c r="H32" s="72">
        <f t="shared" si="12"/>
        <v>212399.98</v>
      </c>
      <c r="I32" s="72">
        <f t="shared" si="12"/>
        <v>0</v>
      </c>
      <c r="J32" s="72">
        <f t="shared" si="12"/>
        <v>531903.75</v>
      </c>
      <c r="K32" s="72">
        <f t="shared" si="12"/>
        <v>426127.42000000004</v>
      </c>
      <c r="L32" s="72">
        <f t="shared" si="12"/>
        <v>468645.82</v>
      </c>
      <c r="M32" s="67">
        <f t="shared" si="12"/>
        <v>457275.77999999997</v>
      </c>
      <c r="N32" s="67">
        <f t="shared" si="12"/>
        <v>531343.12</v>
      </c>
      <c r="O32" s="67">
        <f t="shared" si="12"/>
        <v>605064.87</v>
      </c>
      <c r="P32" s="67">
        <f t="shared" si="12"/>
        <v>681470.53</v>
      </c>
      <c r="Q32" s="67">
        <f t="shared" si="12"/>
        <v>492323.38</v>
      </c>
      <c r="R32" s="74">
        <f>SUM(F32:Q32)</f>
        <v>4806554.6500000004</v>
      </c>
    </row>
    <row r="33" spans="1:20" x14ac:dyDescent="0.2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35">
        <v>199881.14</v>
      </c>
      <c r="N33" s="35">
        <v>173018.74</v>
      </c>
      <c r="O33" s="35">
        <v>201964.87</v>
      </c>
      <c r="P33" s="35">
        <v>195007.04</v>
      </c>
      <c r="Q33" s="35">
        <v>192151.58</v>
      </c>
      <c r="R33" s="17">
        <f>SUM(F33:Q33)</f>
        <v>1471271.3800000001</v>
      </c>
    </row>
    <row r="34" spans="1:20" x14ac:dyDescent="0.25">
      <c r="A34" s="15" t="s">
        <v>20</v>
      </c>
      <c r="B34" s="36">
        <v>0</v>
      </c>
      <c r="C34" s="23">
        <v>200000</v>
      </c>
      <c r="D34" s="23"/>
      <c r="E34" s="68">
        <f t="shared" ref="E34:E41" si="13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36">
        <v>0</v>
      </c>
      <c r="N34" s="35"/>
      <c r="O34" s="35"/>
      <c r="P34" s="35"/>
      <c r="Q34" s="35">
        <v>24072</v>
      </c>
      <c r="R34" s="17">
        <f t="shared" ref="R34:R41" si="14">SUM(F34:Q34)</f>
        <v>48852</v>
      </c>
    </row>
    <row r="35" spans="1:20" x14ac:dyDescent="0.25">
      <c r="A35" s="15" t="s">
        <v>21</v>
      </c>
      <c r="B35" s="36">
        <v>0</v>
      </c>
      <c r="C35" s="23">
        <v>0</v>
      </c>
      <c r="D35" s="23"/>
      <c r="E35" s="68">
        <f t="shared" si="13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23">
        <v>0</v>
      </c>
      <c r="N35" s="17"/>
      <c r="O35" s="17">
        <v>3100</v>
      </c>
      <c r="P35" s="17">
        <v>66100.91</v>
      </c>
      <c r="Q35" s="17"/>
      <c r="R35" s="17">
        <f t="shared" si="14"/>
        <v>118150.9</v>
      </c>
    </row>
    <row r="36" spans="1:20" x14ac:dyDescent="0.25">
      <c r="A36" s="15" t="s">
        <v>22</v>
      </c>
      <c r="B36" s="36">
        <v>0</v>
      </c>
      <c r="C36" s="23"/>
      <c r="D36" s="23"/>
      <c r="E36" s="68">
        <f t="shared" si="13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36">
        <v>0</v>
      </c>
      <c r="N36" s="35"/>
      <c r="O36" s="35"/>
      <c r="P36" s="35"/>
      <c r="Q36" s="35">
        <v>19822.18</v>
      </c>
      <c r="R36" s="17">
        <f t="shared" si="14"/>
        <v>19822.18</v>
      </c>
    </row>
    <row r="37" spans="1:20" x14ac:dyDescent="0.25">
      <c r="A37" s="15" t="s">
        <v>23</v>
      </c>
      <c r="B37" s="36">
        <v>0</v>
      </c>
      <c r="C37" s="23"/>
      <c r="D37" s="23">
        <v>300000</v>
      </c>
      <c r="E37" s="68">
        <f t="shared" si="13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36">
        <v>0</v>
      </c>
      <c r="N37" s="35">
        <v>52958.400000000001</v>
      </c>
      <c r="O37" s="35"/>
      <c r="P37" s="35"/>
      <c r="Q37" s="35">
        <v>0</v>
      </c>
      <c r="R37" s="17">
        <f t="shared" si="14"/>
        <v>52958.400000000001</v>
      </c>
    </row>
    <row r="38" spans="1:20" x14ac:dyDescent="0.25">
      <c r="A38" s="29" t="s">
        <v>24</v>
      </c>
      <c r="B38" s="36">
        <v>0</v>
      </c>
      <c r="C38" s="23"/>
      <c r="D38" s="23"/>
      <c r="E38" s="68">
        <f t="shared" si="13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36">
        <v>0</v>
      </c>
      <c r="N38" s="35"/>
      <c r="O38" s="35"/>
      <c r="P38" s="35"/>
      <c r="Q38" s="35">
        <v>2193.87</v>
      </c>
      <c r="R38" s="17">
        <f t="shared" si="14"/>
        <v>2193.87</v>
      </c>
      <c r="T38" s="8"/>
    </row>
    <row r="39" spans="1:20" x14ac:dyDescent="0.25">
      <c r="A39" s="15" t="s">
        <v>25</v>
      </c>
      <c r="B39" s="36">
        <v>2400000</v>
      </c>
      <c r="C39" s="23"/>
      <c r="D39" s="23"/>
      <c r="E39" s="68">
        <f t="shared" si="13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200839.87</v>
      </c>
      <c r="M39" s="36">
        <v>220043.6</v>
      </c>
      <c r="N39" s="35">
        <v>200000</v>
      </c>
      <c r="O39" s="35">
        <v>400000</v>
      </c>
      <c r="P39" s="35">
        <v>202200.25</v>
      </c>
      <c r="Q39" s="35">
        <v>254083.75</v>
      </c>
      <c r="R39" s="17">
        <f t="shared" si="14"/>
        <v>2481775.4900000002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36">
        <v>0</v>
      </c>
      <c r="N40" s="35"/>
      <c r="O40" s="35"/>
      <c r="P40" s="35"/>
      <c r="Q40" s="35">
        <v>0</v>
      </c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3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76287.94</v>
      </c>
      <c r="M41" s="75">
        <v>37351.040000000001</v>
      </c>
      <c r="N41" s="75">
        <v>105365.98</v>
      </c>
      <c r="O41" s="75"/>
      <c r="P41" s="75">
        <v>218162.33</v>
      </c>
      <c r="Q41" s="75">
        <v>0</v>
      </c>
      <c r="R41" s="17">
        <f t="shared" si="14"/>
        <v>611530.42999999993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510800</v>
      </c>
      <c r="C58" s="34">
        <f t="shared" ref="C58:D58" si="22">SUM(C59:C67)</f>
        <v>6970163.2400000002</v>
      </c>
      <c r="D58" s="58">
        <f t="shared" si="22"/>
        <v>400000</v>
      </c>
      <c r="E58" s="65">
        <f>SUM(B58:D58)</f>
        <v>7880963.2400000002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2">
        <f t="shared" ref="M58:Q58" si="24">SUM(M59:M67)</f>
        <v>386327.11</v>
      </c>
      <c r="N58" s="72">
        <f t="shared" si="24"/>
        <v>730719.09</v>
      </c>
      <c r="O58" s="72">
        <f t="shared" si="24"/>
        <v>0</v>
      </c>
      <c r="P58" s="72">
        <f t="shared" si="24"/>
        <v>0</v>
      </c>
      <c r="Q58" s="72">
        <f t="shared" si="24"/>
        <v>37760</v>
      </c>
      <c r="R58" s="74">
        <f>SUM(F58:Q58)</f>
        <v>5865376.9300000006</v>
      </c>
      <c r="U58" s="8"/>
    </row>
    <row r="59" spans="1:21" x14ac:dyDescent="0.25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75">
        <v>239733.11</v>
      </c>
      <c r="N59" s="36">
        <v>729781.85</v>
      </c>
      <c r="O59" s="35"/>
      <c r="P59" s="35"/>
      <c r="Q59" s="35">
        <v>37760</v>
      </c>
      <c r="R59" s="17">
        <f>SUM(F59:Q59)</f>
        <v>1007274.96</v>
      </c>
    </row>
    <row r="60" spans="1:21" x14ac:dyDescent="0.25">
      <c r="A60" s="37" t="s">
        <v>46</v>
      </c>
      <c r="B60" s="24">
        <v>0</v>
      </c>
      <c r="C60" s="23">
        <v>224000</v>
      </c>
      <c r="D60" s="39"/>
      <c r="E60" s="68">
        <f t="shared" ref="E60:E67" si="25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36">
        <v>146594</v>
      </c>
      <c r="N60" s="36">
        <v>937.24</v>
      </c>
      <c r="O60" s="35"/>
      <c r="P60" s="35"/>
      <c r="Q60" s="35"/>
      <c r="R60" s="17">
        <f t="shared" ref="R60:R67" si="26">SUM(F60:Q60)</f>
        <v>147531.24</v>
      </c>
    </row>
    <row r="61" spans="1:21" x14ac:dyDescent="0.25">
      <c r="A61" s="37" t="s">
        <v>47</v>
      </c>
      <c r="B61" s="24">
        <v>0</v>
      </c>
      <c r="C61" s="36"/>
      <c r="D61" s="24"/>
      <c r="E61" s="68">
        <f t="shared" si="25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36">
        <v>0</v>
      </c>
      <c r="N61" s="35"/>
      <c r="O61" s="35"/>
      <c r="P61" s="35"/>
      <c r="Q61" s="35"/>
      <c r="R61" s="17">
        <f t="shared" si="26"/>
        <v>0</v>
      </c>
    </row>
    <row r="62" spans="1:21" x14ac:dyDescent="0.25">
      <c r="A62" s="37" t="s">
        <v>48</v>
      </c>
      <c r="B62" s="24"/>
      <c r="C62" s="36">
        <v>5000000</v>
      </c>
      <c r="D62" s="24"/>
      <c r="E62" s="68">
        <f t="shared" si="25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36">
        <v>0</v>
      </c>
      <c r="N62" s="35"/>
      <c r="O62" s="35"/>
      <c r="P62" s="35"/>
      <c r="Q62" s="35"/>
      <c r="R62" s="17">
        <f t="shared" si="26"/>
        <v>4589200</v>
      </c>
    </row>
    <row r="63" spans="1:21" x14ac:dyDescent="0.25">
      <c r="A63" s="37" t="s">
        <v>49</v>
      </c>
      <c r="B63" s="24">
        <v>0</v>
      </c>
      <c r="C63" s="36">
        <v>75000</v>
      </c>
      <c r="D63" s="24"/>
      <c r="E63" s="68">
        <f t="shared" si="25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36">
        <v>0</v>
      </c>
      <c r="N63" s="35"/>
      <c r="O63" s="35"/>
      <c r="P63" s="35"/>
      <c r="Q63" s="35"/>
      <c r="R63" s="17">
        <f t="shared" si="26"/>
        <v>121370.73</v>
      </c>
    </row>
    <row r="64" spans="1:21" ht="15" customHeight="1" x14ac:dyDescent="0.25">
      <c r="A64" s="37" t="s">
        <v>50</v>
      </c>
      <c r="B64" s="24"/>
      <c r="C64" s="36">
        <v>400000</v>
      </c>
      <c r="D64" s="24"/>
      <c r="E64" s="68">
        <f t="shared" si="25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36">
        <v>0</v>
      </c>
      <c r="N64" s="35"/>
      <c r="O64" s="35"/>
      <c r="P64" s="35"/>
      <c r="Q64" s="35"/>
      <c r="R64" s="17">
        <f t="shared" si="26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>
        <f t="shared" si="25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36">
        <v>0</v>
      </c>
      <c r="N65" s="35"/>
      <c r="O65" s="35"/>
      <c r="P65" s="35"/>
      <c r="Q65" s="35"/>
      <c r="R65" s="17">
        <f t="shared" si="26"/>
        <v>0</v>
      </c>
    </row>
    <row r="66" spans="1:21" x14ac:dyDescent="0.25">
      <c r="A66" s="37" t="s">
        <v>52</v>
      </c>
      <c r="B66" s="24">
        <v>0</v>
      </c>
      <c r="C66" s="36"/>
      <c r="D66" s="24"/>
      <c r="E66" s="68">
        <f t="shared" si="25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36">
        <v>0</v>
      </c>
      <c r="N66" s="35"/>
      <c r="O66" s="35"/>
      <c r="P66" s="35"/>
      <c r="Q66" s="35"/>
      <c r="R66" s="17">
        <f t="shared" si="26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>
        <f t="shared" si="25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78">
        <v>0</v>
      </c>
      <c r="N67" s="78"/>
      <c r="O67" s="78"/>
      <c r="P67" s="78"/>
      <c r="Q67" s="78"/>
      <c r="R67" s="17">
        <f t="shared" si="26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7">SUM(C69:C72)</f>
        <v>0</v>
      </c>
      <c r="D68" s="95">
        <f t="shared" si="27"/>
        <v>0</v>
      </c>
      <c r="E68" s="65">
        <f t="shared" si="15"/>
        <v>0</v>
      </c>
      <c r="F68" s="66">
        <f t="shared" ref="F68:G68" si="28">SUM(F69:F72)</f>
        <v>0</v>
      </c>
      <c r="G68" s="72">
        <f t="shared" si="28"/>
        <v>0</v>
      </c>
      <c r="H68" s="34">
        <v>0</v>
      </c>
      <c r="I68" s="34"/>
      <c r="J68" s="34"/>
      <c r="K68" s="34"/>
      <c r="L68" s="34"/>
      <c r="M68" s="67">
        <f t="shared" ref="M68:Q68" si="29">SUM(M69:M72)</f>
        <v>0</v>
      </c>
      <c r="N68" s="67">
        <f t="shared" si="29"/>
        <v>0</v>
      </c>
      <c r="O68" s="67">
        <f t="shared" si="29"/>
        <v>0</v>
      </c>
      <c r="P68" s="67">
        <f t="shared" si="29"/>
        <v>0</v>
      </c>
      <c r="Q68" s="67">
        <f t="shared" si="29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30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30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30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1">SUM(C74:C75)</f>
        <v>0</v>
      </c>
      <c r="D73" s="95">
        <f t="shared" si="31"/>
        <v>0</v>
      </c>
      <c r="E73" s="65">
        <f t="shared" si="15"/>
        <v>0</v>
      </c>
      <c r="F73" s="66">
        <f t="shared" ref="F73:G73" si="32">SUM(F74:F75)</f>
        <v>0</v>
      </c>
      <c r="G73" s="72">
        <f t="shared" si="32"/>
        <v>0</v>
      </c>
      <c r="H73" s="73">
        <v>0</v>
      </c>
      <c r="I73" s="73"/>
      <c r="J73" s="34"/>
      <c r="K73" s="34"/>
      <c r="L73" s="34"/>
      <c r="M73" s="67">
        <f t="shared" ref="M73:Q73" si="33">SUM(M74:M75)</f>
        <v>0</v>
      </c>
      <c r="N73" s="67">
        <f t="shared" si="33"/>
        <v>0</v>
      </c>
      <c r="O73" s="67">
        <f t="shared" si="33"/>
        <v>0</v>
      </c>
      <c r="P73" s="67">
        <f t="shared" si="33"/>
        <v>0</v>
      </c>
      <c r="Q73" s="67">
        <f t="shared" si="33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4">SUM(C77:C79)</f>
        <v>0</v>
      </c>
      <c r="D76" s="95">
        <f t="shared" si="34"/>
        <v>0</v>
      </c>
      <c r="E76" s="65">
        <f t="shared" si="15"/>
        <v>0</v>
      </c>
      <c r="F76" s="66">
        <f t="shared" ref="F76:G76" si="35">SUM(F77:F79)</f>
        <v>0</v>
      </c>
      <c r="G76" s="72">
        <f t="shared" si="35"/>
        <v>0</v>
      </c>
      <c r="H76" s="34">
        <v>0</v>
      </c>
      <c r="I76" s="34"/>
      <c r="J76" s="34"/>
      <c r="K76" s="34"/>
      <c r="L76" s="34"/>
      <c r="M76" s="67">
        <f t="shared" ref="M76:Q76" si="36">SUM(M77:M79)</f>
        <v>0</v>
      </c>
      <c r="N76" s="67">
        <f t="shared" si="36"/>
        <v>0</v>
      </c>
      <c r="O76" s="67">
        <f t="shared" si="36"/>
        <v>0</v>
      </c>
      <c r="P76" s="67">
        <f t="shared" si="36"/>
        <v>0</v>
      </c>
      <c r="Q76" s="67">
        <f t="shared" si="36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7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8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7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8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19056163.240000002</v>
      </c>
      <c r="D80" s="97">
        <f>+D15</f>
        <v>22925496</v>
      </c>
      <c r="E80" s="63">
        <f>SUM(B80:D80)</f>
        <v>90981659.24000001</v>
      </c>
      <c r="F80" s="60">
        <f t="shared" ref="F80:Q80" si="39">+F16+F22+F32+F42+F58</f>
        <v>3426789.58</v>
      </c>
      <c r="G80" s="57">
        <f t="shared" si="39"/>
        <v>3403853.4299999997</v>
      </c>
      <c r="H80" s="57">
        <f t="shared" si="39"/>
        <v>3597397.1</v>
      </c>
      <c r="I80" s="92">
        <f t="shared" si="39"/>
        <v>3437302.1300000004</v>
      </c>
      <c r="J80" s="92">
        <f t="shared" si="39"/>
        <v>11218323.68</v>
      </c>
      <c r="K80" s="92">
        <f t="shared" si="39"/>
        <v>6353605.96</v>
      </c>
      <c r="L80" s="92">
        <f t="shared" si="39"/>
        <v>8305193.5600000015</v>
      </c>
      <c r="M80" s="63">
        <f t="shared" si="39"/>
        <v>6738154.7500000009</v>
      </c>
      <c r="N80" s="63">
        <f t="shared" si="39"/>
        <v>6270716.25</v>
      </c>
      <c r="O80" s="63">
        <f t="shared" si="39"/>
        <v>7445306.5499999998</v>
      </c>
      <c r="P80" s="63">
        <f t="shared" si="39"/>
        <v>10320483.67</v>
      </c>
      <c r="Q80" s="63">
        <f t="shared" si="39"/>
        <v>5286057.9399999995</v>
      </c>
      <c r="R80" s="106">
        <f>SUM(F80:Q80)</f>
        <v>75803184.599999994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7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7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40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7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40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7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40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7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8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7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7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1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7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1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7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1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7">
        <f>SUM(B91:D91)</f>
        <v>90981659.24000001</v>
      </c>
      <c r="F91" s="27">
        <f t="shared" ref="F91:R91" si="42">+F80+F90</f>
        <v>3426789.58</v>
      </c>
      <c r="G91" s="27">
        <f t="shared" si="42"/>
        <v>3403853.4299999997</v>
      </c>
      <c r="H91" s="27">
        <f t="shared" si="42"/>
        <v>3597397.1</v>
      </c>
      <c r="I91" s="27">
        <f t="shared" si="42"/>
        <v>3437302.1300000004</v>
      </c>
      <c r="J91" s="27">
        <f t="shared" si="42"/>
        <v>11218323.68</v>
      </c>
      <c r="K91" s="27">
        <f t="shared" si="42"/>
        <v>6353605.96</v>
      </c>
      <c r="L91" s="27">
        <f t="shared" si="42"/>
        <v>8305193.5600000015</v>
      </c>
      <c r="M91" s="27">
        <f>+M80+M90</f>
        <v>6738154.7500000009</v>
      </c>
      <c r="N91" s="27">
        <f>+N80+N90</f>
        <v>6270716.25</v>
      </c>
      <c r="O91" s="27">
        <f>+O80+O90</f>
        <v>7445306.5499999998</v>
      </c>
      <c r="P91" s="27">
        <f>+P80+P90</f>
        <v>10320483.67</v>
      </c>
      <c r="Q91" s="27">
        <f>+Q80+Q90</f>
        <v>5286057.9399999995</v>
      </c>
      <c r="R91" s="27">
        <f t="shared" si="42"/>
        <v>75803184.599999994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1" t="s">
        <v>93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</row>
    <row r="102" spans="1:18" x14ac:dyDescent="0.25">
      <c r="A102" s="53"/>
    </row>
    <row r="103" spans="1:18" x14ac:dyDescent="0.25">
      <c r="A103" s="56"/>
    </row>
    <row r="104" spans="1:18" x14ac:dyDescent="0.25">
      <c r="A104" s="115" t="s">
        <v>94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</row>
    <row r="105" spans="1:18" x14ac:dyDescent="0.25">
      <c r="A105" s="111" t="s">
        <v>95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</row>
    <row r="106" spans="1:18" x14ac:dyDescent="0.25">
      <c r="A106" s="53"/>
    </row>
    <row r="107" spans="1:18" x14ac:dyDescent="0.25">
      <c r="A107" s="111" t="s">
        <v>96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5" t="s">
        <v>97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</row>
    <row r="111" spans="1:18" x14ac:dyDescent="0.25">
      <c r="A111" s="111" t="s">
        <v>98</v>
      </c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División  Administrativa2</cp:lastModifiedBy>
  <cp:revision/>
  <cp:lastPrinted>2024-01-04T12:55:16Z</cp:lastPrinted>
  <dcterms:created xsi:type="dcterms:W3CDTF">2018-04-17T18:57:16Z</dcterms:created>
  <dcterms:modified xsi:type="dcterms:W3CDTF">2024-01-04T12:55:21Z</dcterms:modified>
  <cp:category/>
  <cp:contentStatus/>
</cp:coreProperties>
</file>