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B870FC56-B108-4ABF-863E-BBF524948C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<sst xmlns="http://schemas.openxmlformats.org/spreadsheetml/2006/main" count="113" uniqueCount="113">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</sst>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2" borderId="17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wrapText="1"/>
    </xf>
    <xf numFmtId="164" fontId="1" fillId="0" borderId="19" xfId="1" applyFont="1" applyBorder="1" applyAlignment="1"/>
    <xf numFmtId="164" fontId="1" fillId="2" borderId="21" xfId="1" applyFont="1" applyFill="1" applyBorder="1" applyAlignment="1">
      <alignment horizontal="center" vertical="center" wrapText="1"/>
    </xf>
    <xf numFmtId="164" fontId="1" fillId="5" borderId="18" xfId="1" applyFont="1" applyFill="1" applyBorder="1" applyAlignment="1">
      <alignment vertical="center" wrapText="1"/>
    </xf>
    <xf numFmtId="164" fontId="1" fillId="0" borderId="18" xfId="1" applyFont="1" applyBorder="1" applyAlignment="1">
      <alignment wrapText="1"/>
    </xf>
    <xf numFmtId="164" fontId="1" fillId="2" borderId="16" xfId="1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16" xfId="1" applyFont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164" fontId="0" fillId="0" borderId="4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20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0" fillId="0" borderId="3" xfId="1" applyFont="1" applyBorder="1"/>
    <xf numFmtId="164" fontId="0" fillId="0" borderId="21" xfId="1" applyFont="1" applyBorder="1"/>
    <xf numFmtId="164" fontId="0" fillId="0" borderId="17" xfId="1" applyFont="1" applyBorder="1"/>
    <xf numFmtId="164" fontId="0" fillId="0" borderId="16" xfId="1" applyFont="1" applyBorder="1"/>
    <xf numFmtId="164" fontId="0" fillId="0" borderId="12" xfId="1" applyFont="1" applyBorder="1"/>
    <xf numFmtId="164" fontId="0" fillId="0" borderId="9" xfId="1" applyFont="1" applyBorder="1"/>
    <xf numFmtId="164" fontId="1" fillId="0" borderId="20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3" borderId="22" xfId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18" xfId="1" applyFont="1" applyBorder="1"/>
    <xf numFmtId="164" fontId="0" fillId="0" borderId="6" xfId="1" applyFont="1" applyBorder="1"/>
    <xf numFmtId="164" fontId="0" fillId="0" borderId="23" xfId="1" applyFont="1" applyBorder="1"/>
    <xf numFmtId="164" fontId="1" fillId="2" borderId="24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0" fillId="0" borderId="3" xfId="1" applyFont="1" applyBorder="1" applyAlignment="1">
      <alignment wrapText="1"/>
    </xf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1" fillId="5" borderId="16" xfId="1" applyFont="1" applyFill="1" applyBorder="1" applyAlignment="1">
      <alignment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0" xfId="1" applyFont="1" applyBorder="1" applyAlignment="1"/>
    <xf numFmtId="164" fontId="1" fillId="0" borderId="21" xfId="1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0" fillId="0" borderId="25" xfId="1" applyFont="1" applyBorder="1"/>
    <xf numFmtId="164" fontId="0" fillId="0" borderId="13" xfId="1" applyFont="1" applyBorder="1"/>
    <xf numFmtId="0" fontId="1" fillId="0" borderId="0" xfId="0" applyFont="1" applyAlignment="1">
      <alignment horizontal="center"/>
    </xf>
    <xf numFmtId="164" fontId="1" fillId="5" borderId="26" xfId="1" applyFont="1" applyFill="1" applyBorder="1"/>
    <xf numFmtId="0" fontId="0" fillId="0" borderId="1" xfId="0" applyBorder="1"/>
    <xf numFmtId="164" fontId="0" fillId="0" borderId="5" xfId="1" applyFont="1" applyBorder="1"/>
    <xf numFmtId="164" fontId="1" fillId="0" borderId="18" xfId="1" applyFont="1" applyBorder="1"/>
    <xf numFmtId="164" fontId="1" fillId="0" borderId="19" xfId="1" applyFont="1" applyBorder="1"/>
    <xf numFmtId="164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I81" sqref="I81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75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75" x14ac:dyDescent="0.2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75" x14ac:dyDescent="0.2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7.25" x14ac:dyDescent="0.2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21252087.620000001</v>
      </c>
      <c r="D13" s="31">
        <f>D15+D93</f>
        <v>22925496</v>
      </c>
      <c r="E13" s="31">
        <f>SUM(B13:D13)</f>
        <v>93177583.620000005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21252087.620000001</v>
      </c>
      <c r="D15" s="93">
        <f>+D16+D22+D32+D42+D58+D68</f>
        <v>22925496</v>
      </c>
      <c r="E15" s="65">
        <f>SUM(B15:D15)</f>
        <v>93177583.620000005</v>
      </c>
      <c r="F15" s="101">
        <f t="shared" ref="F15:K15" si="0">+F16+F22+F32+F42+F58+F68</f>
        <v>4361688.2700000005</v>
      </c>
      <c r="G15" s="25">
        <f t="shared" si="0"/>
        <v>4667054.370000001</v>
      </c>
      <c r="H15" s="25">
        <f t="shared" si="0"/>
        <v>4845250.78</v>
      </c>
      <c r="I15" s="25">
        <f t="shared" si="0"/>
        <v>5288625.66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19162619.080000002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45891300</v>
      </c>
      <c r="C16" s="34">
        <f>+C17+C18+C19+C20+C21</f>
        <v>5939629.6799999997</v>
      </c>
      <c r="D16" s="34">
        <f>+D17+D18+D19+D20+D21</f>
        <v>7512000</v>
      </c>
      <c r="E16" s="65">
        <f>SUM(B16:D16)</f>
        <v>59342929.68</v>
      </c>
      <c r="F16" s="66">
        <f t="shared" ref="F16:K16" si="2">SUM(F17:F21)</f>
        <v>3266666.49</v>
      </c>
      <c r="G16" s="67">
        <f t="shared" si="2"/>
        <v>3265639.6</v>
      </c>
      <c r="H16" s="67">
        <f t="shared" si="2"/>
        <v>3292663.06</v>
      </c>
      <c r="I16" s="67">
        <f t="shared" si="2"/>
        <v>3348697.6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13173666.75</v>
      </c>
      <c r="T16" s="8"/>
      <c r="V16" s="4"/>
    </row>
    <row r="17" spans="1:20" x14ac:dyDescent="0.25">
      <c r="A17" s="15" t="s">
        <v>3</v>
      </c>
      <c r="B17" s="35">
        <v>35629000</v>
      </c>
      <c r="C17" s="17">
        <v>219629.68</v>
      </c>
      <c r="D17" s="17"/>
      <c r="E17" s="68">
        <f>SUM(B17:D17)</f>
        <v>35848629.68</v>
      </c>
      <c r="F17" s="35">
        <v>2690050</v>
      </c>
      <c r="G17" s="35">
        <v>2675550</v>
      </c>
      <c r="H17" s="35">
        <v>2698356.41</v>
      </c>
      <c r="I17" s="35">
        <v>2749550</v>
      </c>
      <c r="J17" s="35"/>
      <c r="K17" s="35"/>
      <c r="L17" s="35"/>
      <c r="M17" s="35"/>
      <c r="N17" s="35"/>
      <c r="O17" s="35"/>
      <c r="P17" s="35"/>
      <c r="Q17" s="35"/>
      <c r="R17" s="23">
        <f>SUM(F17:Q17)</f>
        <v>10813506.41</v>
      </c>
    </row>
    <row r="18" spans="1:20" x14ac:dyDescent="0.25">
      <c r="A18" s="15" t="s">
        <v>4</v>
      </c>
      <c r="B18" s="36">
        <v>5302300</v>
      </c>
      <c r="C18" s="23">
        <v>5720000</v>
      </c>
      <c r="D18" s="23">
        <v>3912000</v>
      </c>
      <c r="E18" s="69">
        <f>SUM(B18:D18)</f>
        <v>14934300</v>
      </c>
      <c r="F18" s="36">
        <v>169600</v>
      </c>
      <c r="G18" s="36">
        <v>184600</v>
      </c>
      <c r="H18" s="36">
        <v>186600</v>
      </c>
      <c r="I18" s="36">
        <v>190600</v>
      </c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731400</v>
      </c>
    </row>
    <row r="19" spans="1:20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/>
      <c r="D20" s="24">
        <v>3000000</v>
      </c>
      <c r="E20" s="69">
        <f t="shared" si="6"/>
        <v>3000000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407016.49</v>
      </c>
      <c r="G21" s="71">
        <v>405489.6</v>
      </c>
      <c r="H21" s="71">
        <v>407706.65</v>
      </c>
      <c r="I21" s="71">
        <v>408547.6</v>
      </c>
      <c r="J21" s="71"/>
      <c r="K21" s="71"/>
      <c r="L21" s="71"/>
      <c r="M21" s="71"/>
      <c r="N21" s="71"/>
      <c r="O21" s="71"/>
      <c r="P21" s="71"/>
      <c r="Q21" s="71"/>
      <c r="R21" s="23">
        <f t="shared" si="5"/>
        <v>1628760.3399999999</v>
      </c>
    </row>
    <row r="22" spans="1:20" ht="15.75" thickBot="1" x14ac:dyDescent="0.3">
      <c r="A22" s="16" t="s">
        <v>8</v>
      </c>
      <c r="B22" s="20">
        <f>SUM(B23:B31)</f>
        <v>134000</v>
      </c>
      <c r="C22" s="72">
        <f t="shared" ref="C22:D22" si="7">SUM(C23:C31)</f>
        <v>9471299.7100000009</v>
      </c>
      <c r="D22" s="72">
        <f t="shared" si="7"/>
        <v>13304120</v>
      </c>
      <c r="E22" s="65">
        <f>SUM(B22:D22)</f>
        <v>22909419.710000001</v>
      </c>
      <c r="F22" s="73">
        <f t="shared" ref="F22:Q22" si="8">SUM(F23:F31)</f>
        <v>1095021.78</v>
      </c>
      <c r="G22" s="72">
        <f t="shared" si="8"/>
        <v>1012075.79</v>
      </c>
      <c r="H22" s="72">
        <f t="shared" si="8"/>
        <v>1172116.83</v>
      </c>
      <c r="I22" s="34">
        <f t="shared" si="8"/>
        <v>1592882.8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4872097.2</v>
      </c>
      <c r="T22" s="8"/>
    </row>
    <row r="23" spans="1:20" x14ac:dyDescent="0.25">
      <c r="A23" s="15" t="s">
        <v>9</v>
      </c>
      <c r="B23" s="35">
        <v>0</v>
      </c>
      <c r="C23" s="17"/>
      <c r="D23" s="17">
        <v>2567120</v>
      </c>
      <c r="E23" s="68">
        <f>SUM(B23:D23)</f>
        <v>2567120</v>
      </c>
      <c r="F23" s="35">
        <v>156038.85999999999</v>
      </c>
      <c r="G23" s="35">
        <v>59564.97</v>
      </c>
      <c r="H23" s="35">
        <v>168204.89</v>
      </c>
      <c r="I23" s="35">
        <v>391417.42</v>
      </c>
      <c r="J23" s="35"/>
      <c r="K23" s="35"/>
      <c r="L23" s="35"/>
      <c r="M23" s="35"/>
      <c r="N23" s="35"/>
      <c r="O23" s="35"/>
      <c r="P23" s="35"/>
      <c r="Q23" s="35"/>
      <c r="R23" s="17">
        <f>SUM(F23:Q23)</f>
        <v>775226.1399999999</v>
      </c>
    </row>
    <row r="24" spans="1:20" x14ac:dyDescent="0.25">
      <c r="A24" s="15" t="s">
        <v>10</v>
      </c>
      <c r="B24" s="36">
        <v>0</v>
      </c>
      <c r="C24" s="23">
        <v>300000</v>
      </c>
      <c r="D24" s="23"/>
      <c r="E24" s="68">
        <f t="shared" ref="E24:E31" si="9">SUM(B24:D24)</f>
        <v>300000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25">
      <c r="A25" s="15" t="s">
        <v>11</v>
      </c>
      <c r="B25" s="36">
        <v>0</v>
      </c>
      <c r="C25" s="23">
        <v>971299.71</v>
      </c>
      <c r="D25" s="23"/>
      <c r="E25" s="68">
        <f t="shared" si="9"/>
        <v>971299.71</v>
      </c>
      <c r="F25" s="36"/>
      <c r="G25" s="36"/>
      <c r="H25" s="36"/>
      <c r="I25" s="35">
        <v>217762.99</v>
      </c>
      <c r="J25" s="35"/>
      <c r="K25" s="35"/>
      <c r="L25" s="35"/>
      <c r="M25" s="36"/>
      <c r="N25" s="35"/>
      <c r="O25" s="35"/>
      <c r="P25" s="35"/>
      <c r="Q25" s="35"/>
      <c r="R25" s="17">
        <f t="shared" si="10"/>
        <v>217762.99</v>
      </c>
    </row>
    <row r="26" spans="1:20" ht="18" customHeight="1" x14ac:dyDescent="0.2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25">
      <c r="A27" s="15" t="s">
        <v>13</v>
      </c>
      <c r="B27" s="36">
        <v>0</v>
      </c>
      <c r="C27" s="23">
        <v>2300000</v>
      </c>
      <c r="D27" s="23">
        <v>6531000</v>
      </c>
      <c r="E27" s="68">
        <f t="shared" si="9"/>
        <v>8831000</v>
      </c>
      <c r="F27" s="36">
        <v>570400.91</v>
      </c>
      <c r="G27" s="36">
        <v>583928.81000000006</v>
      </c>
      <c r="H27" s="36">
        <v>611329.93000000005</v>
      </c>
      <c r="I27" s="36">
        <v>615120.38</v>
      </c>
      <c r="J27" s="36"/>
      <c r="K27" s="35"/>
      <c r="L27" s="35"/>
      <c r="M27" s="36"/>
      <c r="N27" s="35"/>
      <c r="O27" s="35"/>
      <c r="P27" s="35"/>
      <c r="Q27" s="35"/>
      <c r="R27" s="17">
        <f t="shared" si="10"/>
        <v>2380780.0300000003</v>
      </c>
    </row>
    <row r="28" spans="1:20" x14ac:dyDescent="0.25">
      <c r="A28" s="15" t="s">
        <v>14</v>
      </c>
      <c r="B28" s="36">
        <v>0</v>
      </c>
      <c r="C28" s="23">
        <v>800000</v>
      </c>
      <c r="D28" s="23">
        <v>4206000</v>
      </c>
      <c r="E28" s="68">
        <f t="shared" si="9"/>
        <v>5006000</v>
      </c>
      <c r="F28" s="36">
        <v>368582.01</v>
      </c>
      <c r="G28" s="36">
        <v>368582.01</v>
      </c>
      <c r="H28" s="36">
        <v>368582.01</v>
      </c>
      <c r="I28" s="36">
        <v>368582.01</v>
      </c>
      <c r="J28" s="36"/>
      <c r="K28" s="35"/>
      <c r="L28" s="35"/>
      <c r="M28" s="36"/>
      <c r="N28" s="35"/>
      <c r="O28" s="35"/>
      <c r="P28" s="35"/>
      <c r="Q28" s="35"/>
      <c r="R28" s="17">
        <f t="shared" si="10"/>
        <v>1474328.04</v>
      </c>
    </row>
    <row r="29" spans="1:20" ht="30" x14ac:dyDescent="0.25">
      <c r="A29" s="14" t="s">
        <v>15</v>
      </c>
      <c r="B29" s="36">
        <v>119000</v>
      </c>
      <c r="C29" s="23">
        <v>1600000</v>
      </c>
      <c r="D29" s="23">
        <v>0</v>
      </c>
      <c r="E29" s="68">
        <f t="shared" si="9"/>
        <v>1719000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25">
      <c r="A30" s="15" t="s">
        <v>16</v>
      </c>
      <c r="B30" s="36">
        <v>15000</v>
      </c>
      <c r="C30" s="23">
        <v>2700000</v>
      </c>
      <c r="D30" s="23"/>
      <c r="E30" s="68">
        <f t="shared" si="9"/>
        <v>2715000</v>
      </c>
      <c r="F30" s="36"/>
      <c r="G30" s="36"/>
      <c r="H30" s="36">
        <v>24000</v>
      </c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24000</v>
      </c>
    </row>
    <row r="31" spans="1:20" ht="15.75" thickBot="1" x14ac:dyDescent="0.3">
      <c r="A31" s="15" t="s">
        <v>17</v>
      </c>
      <c r="B31" s="36">
        <v>0</v>
      </c>
      <c r="C31" s="26">
        <v>800000</v>
      </c>
      <c r="D31" s="26"/>
      <c r="E31" s="68">
        <f t="shared" si="9"/>
        <v>800000</v>
      </c>
      <c r="F31" s="54"/>
      <c r="G31" s="54"/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0</v>
      </c>
    </row>
    <row r="32" spans="1:20" ht="15.75" thickBot="1" x14ac:dyDescent="0.3">
      <c r="A32" s="16" t="s">
        <v>18</v>
      </c>
      <c r="B32" s="20">
        <f>SUM(B33:B41)</f>
        <v>2474700</v>
      </c>
      <c r="C32" s="72">
        <f t="shared" ref="C32:D32" si="11">SUM(C33:C41)</f>
        <v>3741158.23</v>
      </c>
      <c r="D32" s="72">
        <f t="shared" si="11"/>
        <v>2109376</v>
      </c>
      <c r="E32" s="65">
        <f>SUM(B32:D32)</f>
        <v>8325234.2300000004</v>
      </c>
      <c r="F32" s="66">
        <f t="shared" ref="F32:Q32" si="12">SUM(F33:F41)</f>
        <v>0</v>
      </c>
      <c r="G32" s="72">
        <f t="shared" si="12"/>
        <v>389338.98</v>
      </c>
      <c r="H32" s="72">
        <f t="shared" si="12"/>
        <v>380470.89</v>
      </c>
      <c r="I32" s="72">
        <f t="shared" si="12"/>
        <v>347045.26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1116855.1299999999</v>
      </c>
    </row>
    <row r="33" spans="1:20" x14ac:dyDescent="0.25">
      <c r="A33" s="15" t="s">
        <v>19</v>
      </c>
      <c r="B33" s="36">
        <v>0</v>
      </c>
      <c r="C33" s="17">
        <v>525000</v>
      </c>
      <c r="D33" s="17">
        <v>2109376</v>
      </c>
      <c r="E33" s="68">
        <f>SUM(B33:D33)</f>
        <v>2634376</v>
      </c>
      <c r="F33" s="35"/>
      <c r="G33" s="35">
        <v>185888.98</v>
      </c>
      <c r="H33" s="35">
        <v>170525.89</v>
      </c>
      <c r="I33" s="35">
        <v>147045.26</v>
      </c>
      <c r="J33" s="35"/>
      <c r="K33" s="35"/>
      <c r="L33" s="35"/>
      <c r="M33" s="35"/>
      <c r="N33" s="35"/>
      <c r="O33" s="35"/>
      <c r="P33" s="35"/>
      <c r="Q33" s="35"/>
      <c r="R33" s="17">
        <f>SUM(F33:Q33)</f>
        <v>503460.13</v>
      </c>
    </row>
    <row r="34" spans="1:20" x14ac:dyDescent="0.25">
      <c r="A34" s="15" t="s">
        <v>20</v>
      </c>
      <c r="B34" s="36">
        <v>0</v>
      </c>
      <c r="C34" s="23">
        <v>300000</v>
      </c>
      <c r="D34" s="23"/>
      <c r="E34" s="68">
        <f t="shared" ref="E34:E41" si="13">SUM(B34:D34)</f>
        <v>300000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25">
      <c r="A35" s="15" t="s">
        <v>21</v>
      </c>
      <c r="B35" s="36">
        <v>25000</v>
      </c>
      <c r="C35" s="23">
        <v>300000</v>
      </c>
      <c r="D35" s="23"/>
      <c r="E35" s="68">
        <f t="shared" si="13"/>
        <v>325000</v>
      </c>
      <c r="F35" s="36"/>
      <c r="G35" s="36">
        <v>3450</v>
      </c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3450</v>
      </c>
    </row>
    <row r="36" spans="1:20" x14ac:dyDescent="0.2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25">
      <c r="A37" s="15" t="s">
        <v>23</v>
      </c>
      <c r="B37" s="36">
        <v>0</v>
      </c>
      <c r="C37" s="23">
        <v>300000</v>
      </c>
      <c r="D37" s="23">
        <v>0</v>
      </c>
      <c r="E37" s="68">
        <f t="shared" si="13"/>
        <v>300000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25">
      <c r="A38" s="29" t="s">
        <v>24</v>
      </c>
      <c r="B38" s="36">
        <v>0</v>
      </c>
      <c r="C38" s="23">
        <v>250000</v>
      </c>
      <c r="D38" s="23"/>
      <c r="E38" s="68">
        <f t="shared" si="13"/>
        <v>250000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25">
      <c r="A39" s="15" t="s">
        <v>25</v>
      </c>
      <c r="B39" s="36">
        <v>2449700</v>
      </c>
      <c r="C39" s="23">
        <v>216158.23</v>
      </c>
      <c r="D39" s="23"/>
      <c r="E39" s="68">
        <f t="shared" si="13"/>
        <v>2665858.23</v>
      </c>
      <c r="F39" s="36"/>
      <c r="G39" s="36">
        <v>200000</v>
      </c>
      <c r="H39" s="36">
        <v>209945</v>
      </c>
      <c r="I39" s="36">
        <v>200000</v>
      </c>
      <c r="J39" s="36"/>
      <c r="K39" s="35"/>
      <c r="L39" s="35"/>
      <c r="M39" s="36"/>
      <c r="N39" s="35"/>
      <c r="O39" s="35"/>
      <c r="P39" s="35"/>
      <c r="Q39" s="35"/>
      <c r="R39" s="17">
        <f t="shared" si="14"/>
        <v>609945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>
        <v>1750000</v>
      </c>
      <c r="D41" s="78">
        <v>0</v>
      </c>
      <c r="E41" s="68">
        <f t="shared" si="13"/>
        <v>1750000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500000</v>
      </c>
      <c r="C58" s="34">
        <f t="shared" ref="C58:D58" si="22">SUM(C59:C67)</f>
        <v>2100000</v>
      </c>
      <c r="D58" s="58">
        <f t="shared" si="22"/>
        <v>0</v>
      </c>
      <c r="E58" s="65">
        <f>SUM(B58:D58)</f>
        <v>2600000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25">
      <c r="A59" s="37" t="s">
        <v>45</v>
      </c>
      <c r="B59" s="24">
        <v>500000</v>
      </c>
      <c r="C59" s="17">
        <v>1300000</v>
      </c>
      <c r="D59" s="11">
        <v>0</v>
      </c>
      <c r="E59" s="68">
        <f>SUM(B59:D59)</f>
        <v>1800000</v>
      </c>
      <c r="F59" s="75"/>
      <c r="G59" s="75"/>
      <c r="H59" s="75">
        <v>183118.3</v>
      </c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183118.3</v>
      </c>
    </row>
    <row r="60" spans="1:21" x14ac:dyDescent="0.25">
      <c r="A60" s="37" t="s">
        <v>46</v>
      </c>
      <c r="B60" s="24">
        <v>0</v>
      </c>
      <c r="C60" s="23"/>
      <c r="D60" s="39"/>
      <c r="E60" s="68">
        <f t="shared" ref="E60:E67" si="25">SUM(B60:D60)</f>
        <v>0</v>
      </c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6">SUM(F60:Q60)</f>
        <v>0</v>
      </c>
    </row>
    <row r="61" spans="1:21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6"/>
        <v>0</v>
      </c>
    </row>
    <row r="62" spans="1:21" x14ac:dyDescent="0.25">
      <c r="A62" s="37" t="s">
        <v>48</v>
      </c>
      <c r="B62" s="24"/>
      <c r="C62" s="36"/>
      <c r="D62" s="24"/>
      <c r="E62" s="68">
        <f t="shared" si="25"/>
        <v>0</v>
      </c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6"/>
        <v>0</v>
      </c>
    </row>
    <row r="63" spans="1:21" x14ac:dyDescent="0.25">
      <c r="A63" s="37" t="s">
        <v>49</v>
      </c>
      <c r="B63" s="24">
        <v>0</v>
      </c>
      <c r="C63" s="36">
        <v>600000</v>
      </c>
      <c r="D63" s="24"/>
      <c r="E63" s="68">
        <f t="shared" si="25"/>
        <v>600000</v>
      </c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6"/>
        <v>0</v>
      </c>
    </row>
    <row r="64" spans="1:21" ht="15" customHeight="1" x14ac:dyDescent="0.25">
      <c r="A64" s="37" t="s">
        <v>50</v>
      </c>
      <c r="B64" s="24"/>
      <c r="C64" s="36">
        <v>200000</v>
      </c>
      <c r="D64" s="24"/>
      <c r="E64" s="68">
        <f t="shared" si="25"/>
        <v>200000</v>
      </c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6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6"/>
        <v>0</v>
      </c>
    </row>
    <row r="66" spans="1:21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6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6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:Q68" si="29">SUM(M69:M72)</f>
        <v>0</v>
      </c>
      <c r="N68" s="67">
        <f t="shared" si="29"/>
        <v>0</v>
      </c>
      <c r="O68" s="67">
        <f t="shared" si="29"/>
        <v>0</v>
      </c>
      <c r="P68" s="67">
        <f t="shared" si="29"/>
        <v>0</v>
      </c>
      <c r="Q68" s="67">
        <f t="shared" si="29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30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30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30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:Q73" si="33">SUM(M74:M75)</f>
        <v>0</v>
      </c>
      <c r="N73" s="67">
        <f t="shared" si="33"/>
        <v>0</v>
      </c>
      <c r="O73" s="67">
        <f t="shared" si="33"/>
        <v>0</v>
      </c>
      <c r="P73" s="67">
        <f t="shared" si="33"/>
        <v>0</v>
      </c>
      <c r="Q73" s="67">
        <f t="shared" si="33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:Q76" si="36">SUM(M77:M79)</f>
        <v>0</v>
      </c>
      <c r="N76" s="67">
        <f t="shared" si="36"/>
        <v>0</v>
      </c>
      <c r="O76" s="67">
        <f t="shared" si="36"/>
        <v>0</v>
      </c>
      <c r="P76" s="67">
        <f t="shared" si="36"/>
        <v>0</v>
      </c>
      <c r="Q76" s="67">
        <f t="shared" si="36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8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8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21252087.620000001</v>
      </c>
      <c r="D80" s="97">
        <f>+D15</f>
        <v>22925496</v>
      </c>
      <c r="E80" s="63">
        <f>SUM(B80:D80)</f>
        <v>93177583.620000005</v>
      </c>
      <c r="F80" s="60">
        <f t="shared" ref="F80:Q80" si="39">+F16+F22+F32+F42+F58</f>
        <v>4361688.2700000005</v>
      </c>
      <c r="G80" s="57">
        <f t="shared" si="39"/>
        <v>4667054.370000001</v>
      </c>
      <c r="H80" s="57">
        <f t="shared" si="39"/>
        <v>4845250.78</v>
      </c>
      <c r="I80" s="92">
        <f t="shared" si="39"/>
        <v>5288625.66</v>
      </c>
      <c r="J80" s="92">
        <f t="shared" si="39"/>
        <v>0</v>
      </c>
      <c r="K80" s="92">
        <f t="shared" si="39"/>
        <v>0</v>
      </c>
      <c r="L80" s="92">
        <f t="shared" si="39"/>
        <v>0</v>
      </c>
      <c r="M80" s="63">
        <f t="shared" si="39"/>
        <v>0</v>
      </c>
      <c r="N80" s="63">
        <f t="shared" si="39"/>
        <v>0</v>
      </c>
      <c r="O80" s="63">
        <f t="shared" si="39"/>
        <v>0</v>
      </c>
      <c r="P80" s="63">
        <f t="shared" si="39"/>
        <v>0</v>
      </c>
      <c r="Q80" s="63">
        <f t="shared" si="39"/>
        <v>0</v>
      </c>
      <c r="R80" s="106">
        <f>SUM(F80:Q80)</f>
        <v>19162619.080000002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40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40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40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1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1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1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21252087.620000001</v>
      </c>
      <c r="D91" s="27">
        <f>+D80+D90</f>
        <v>22925496</v>
      </c>
      <c r="E91" s="87">
        <f>SUM(B91:D91)</f>
        <v>93177583.620000005</v>
      </c>
      <c r="F91" s="27">
        <f t="shared" ref="F91:R91" si="42">+F80+F90</f>
        <v>4361688.2700000005</v>
      </c>
      <c r="G91" s="27">
        <f t="shared" si="42"/>
        <v>4667054.370000001</v>
      </c>
      <c r="H91" s="27">
        <f t="shared" si="42"/>
        <v>4845250.78</v>
      </c>
      <c r="I91" s="27">
        <f t="shared" si="42"/>
        <v>5288625.66</v>
      </c>
      <c r="J91" s="27">
        <f t="shared" si="42"/>
        <v>0</v>
      </c>
      <c r="K91" s="27">
        <f t="shared" si="42"/>
        <v>0</v>
      </c>
      <c r="L91" s="27">
        <f t="shared" si="42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2"/>
        <v>19162619.080000002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25">
      <c r="A102" s="53"/>
    </row>
    <row r="103" spans="1:18" x14ac:dyDescent="0.25">
      <c r="A103" s="56"/>
    </row>
    <row r="104" spans="1:18" x14ac:dyDescent="0.2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2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25">
      <c r="A106" s="53"/>
    </row>
    <row r="107" spans="1:18" x14ac:dyDescent="0.2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2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2024-04-01T14:21:15Z</cp:lastPrinted>
  <dcterms:created xsi:type="dcterms:W3CDTF">2018-04-17T18:57:16Z</dcterms:created>
  <dcterms:modified xsi:type="dcterms:W3CDTF">2024-05-07T17:36:54Z</dcterms:modified>
  <cp:category/>
  <cp:contentStatus/>
</cp:coreProperties>
</file>