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able 1" sheetId="1" r:id="rId1"/>
  </sheets>
  <definedNames>
    <definedName name="_xlnm.Print_Area" localSheetId="0">'Table 1'!$A$1:$S$58</definedName>
  </definedNames>
  <calcPr calcId="125725"/>
</workbook>
</file>

<file path=xl/calcChain.xml><?xml version="1.0" encoding="utf-8"?>
<calcChain xmlns="http://schemas.openxmlformats.org/spreadsheetml/2006/main">
  <c r="E36" i="1"/>
  <c r="G36"/>
  <c r="H36"/>
  <c r="I36"/>
  <c r="J36"/>
  <c r="K36"/>
  <c r="L36"/>
  <c r="N36"/>
  <c r="O36"/>
  <c r="P36"/>
  <c r="Q24"/>
  <c r="L24"/>
  <c r="K24"/>
  <c r="J24"/>
  <c r="I24"/>
  <c r="H24"/>
  <c r="G24"/>
  <c r="F24"/>
  <c r="E24"/>
  <c r="Q21"/>
  <c r="L21"/>
  <c r="K21"/>
  <c r="J21"/>
  <c r="I21"/>
  <c r="H21"/>
  <c r="G21"/>
  <c r="F21"/>
  <c r="F36" s="1"/>
  <c r="E21"/>
  <c r="M17"/>
  <c r="M36" s="1"/>
  <c r="Q17"/>
  <c r="L17"/>
  <c r="K17"/>
  <c r="J17"/>
  <c r="I17"/>
  <c r="H17"/>
  <c r="G17"/>
  <c r="F17"/>
  <c r="E17"/>
  <c r="E13"/>
  <c r="F13"/>
  <c r="G13"/>
  <c r="H13"/>
  <c r="I13"/>
  <c r="J13"/>
  <c r="K13"/>
  <c r="L13"/>
  <c r="Q13"/>
  <c r="N23"/>
  <c r="N24" s="1"/>
  <c r="P23"/>
  <c r="P24" s="1"/>
  <c r="O23"/>
  <c r="O24" s="1"/>
  <c r="N11"/>
  <c r="N20"/>
  <c r="P20"/>
  <c r="O20"/>
  <c r="N19"/>
  <c r="P19"/>
  <c r="P21" s="1"/>
  <c r="O19"/>
  <c r="Q36" l="1"/>
  <c r="N21"/>
  <c r="O21"/>
  <c r="P16"/>
  <c r="O16"/>
  <c r="N16"/>
  <c r="P12"/>
  <c r="O12"/>
  <c r="N12"/>
  <c r="N13" s="1"/>
  <c r="P15"/>
  <c r="O15"/>
  <c r="N15"/>
  <c r="P17" l="1"/>
  <c r="O17"/>
  <c r="N17"/>
  <c r="P11"/>
  <c r="O11"/>
  <c r="P13" l="1"/>
  <c r="O13"/>
</calcChain>
</file>

<file path=xl/sharedStrings.xml><?xml version="1.0" encoding="utf-8"?>
<sst xmlns="http://schemas.openxmlformats.org/spreadsheetml/2006/main" count="122" uniqueCount="80">
  <si>
    <t>-</t>
  </si>
  <si>
    <t>TOTAL GENERAL</t>
  </si>
  <si>
    <t>SECCION 1F: PIE DEL DOCUMENTO</t>
  </si>
  <si>
    <t>Respons. Unidad Ejecutora</t>
  </si>
  <si>
    <t>Lic. Miguel A. Cabrera</t>
  </si>
  <si>
    <t>Responsable de Registro</t>
  </si>
  <si>
    <t>Licda. Anny Rosario Correa Pena</t>
  </si>
  <si>
    <t xml:space="preserve">Director Ejecutivo </t>
  </si>
  <si>
    <t>Lic. Maximo Perez Perez</t>
  </si>
  <si>
    <t>PROYECTO:0</t>
  </si>
  <si>
    <t>PROGRAMA:11</t>
  </si>
  <si>
    <t>SUBPROGRAMA:02</t>
  </si>
  <si>
    <t>FONDO:0100</t>
  </si>
  <si>
    <t xml:space="preserve">     ACT:0001</t>
  </si>
  <si>
    <t>DAF:01          UE:0001</t>
  </si>
  <si>
    <t xml:space="preserve">     CAPITULO: 5112</t>
  </si>
  <si>
    <t>INAZUCAR</t>
  </si>
  <si>
    <t>Director INAZUCAR</t>
  </si>
  <si>
    <t>ANNY ROSARIO CORREA PEÑA</t>
  </si>
  <si>
    <t>ENC. DIVISION RECURSOS HUMANOS</t>
  </si>
  <si>
    <t>CARRERA ADMINISTRATIVA</t>
  </si>
  <si>
    <t>Enc. Division Recursos Humanos</t>
  </si>
  <si>
    <t>JHONY MINIÑO LORENZO ALCANTARA</t>
  </si>
  <si>
    <t>ANALISTA DESARROLLO INSTITUCIONAL</t>
  </si>
  <si>
    <t>ISAAC TERRERO SANCHEZ</t>
  </si>
  <si>
    <t>ENC. DIVISION PLANIFIC Y DESARROLLO</t>
  </si>
  <si>
    <t>LUIS HIGINIO DIAZ PUJOLS</t>
  </si>
  <si>
    <t>TECNICO DE NOMINA</t>
  </si>
  <si>
    <t>ARSENIO MERCADO PICHARDO</t>
  </si>
  <si>
    <t>SECCION JURIDICA</t>
  </si>
  <si>
    <t>ENC. SECCION JURIDICA</t>
  </si>
  <si>
    <t>WILLIAM DOMINGO AMPARO FABIAN</t>
  </si>
  <si>
    <t>PARALEGAL</t>
  </si>
  <si>
    <t>Enc. Dpto. Administrativo Financiero</t>
  </si>
  <si>
    <t>F</t>
  </si>
  <si>
    <t>M</t>
  </si>
  <si>
    <t>ERIKA ELIZABETH PEGUERO</t>
  </si>
  <si>
    <t>ANALISTA DE DOCUMENTACION</t>
  </si>
  <si>
    <t>DIVISION DE RECURSOS HUMANOS</t>
  </si>
  <si>
    <t>CARGO</t>
  </si>
  <si>
    <t>NOMBRE</t>
  </si>
  <si>
    <t>SEXO</t>
  </si>
  <si>
    <t>ESTATUS</t>
  </si>
  <si>
    <t>SUELDO BRUTO (RD$)</t>
  </si>
  <si>
    <t>SEGURO SAVICA</t>
  </si>
  <si>
    <t>SEGURIDAD SOCIAL (Ley 87-01)</t>
  </si>
  <si>
    <t>TOTAL RETENCIONES</t>
  </si>
  <si>
    <t>EMPLEADO
(2.87%)</t>
  </si>
  <si>
    <t>PATRONAL (7.10%)</t>
  </si>
  <si>
    <t>RIESGO LABORAL (1.3%) (2*)</t>
  </si>
  <si>
    <t>EMPLEADO (3.04%)</t>
  </si>
  <si>
    <t>PATRONAL (7.09%)</t>
  </si>
  <si>
    <t>SUBTOTAL TSS</t>
  </si>
  <si>
    <t>DEDUCION EMPLEADO</t>
  </si>
  <si>
    <t>APORTES PATRONAL</t>
  </si>
  <si>
    <t>SUB-TOTAL</t>
  </si>
  <si>
    <t>DIVISION DE PLANIFICACION Y DESARROLLO</t>
  </si>
  <si>
    <t>SECCION DE COMUNICACIONES</t>
  </si>
  <si>
    <t>INSTITUTO AZUCARERO DOMINICANO</t>
  </si>
  <si>
    <t>SEGURO DE PENSION          (9.97%)</t>
  </si>
  <si>
    <t>SEGURO DE SALUD        (10.13%) (3*)</t>
  </si>
  <si>
    <t>REGISTRO DEPENDIENTE ADICIONAL        (4*)</t>
  </si>
  <si>
    <t>OBSERVACIONES :</t>
  </si>
  <si>
    <t>(1*) Deduccion directa en declaracion ISR empleados del SUIRPLUS. Rentas hasta RD$416,220.00 estan exentas</t>
  </si>
  <si>
    <t>IMPUESTO S/R          (Ley 11-92)
(1*)</t>
  </si>
  <si>
    <t>IMPUESTO  S/R       (Ley 11-92)
(1*)</t>
  </si>
  <si>
    <t>FECHA   DE    VENCIMIENTO</t>
  </si>
  <si>
    <t>FECHA   DE    INICIO</t>
  </si>
  <si>
    <t>SUELDO BRUTO  (RD$)</t>
  </si>
  <si>
    <t>FECHA  DE    INICIO</t>
  </si>
  <si>
    <t>SEGURO DE PENSION   (9.97%)</t>
  </si>
  <si>
    <t>SEGURO DE SALUD  (10.13%)      (3*)</t>
  </si>
  <si>
    <t>REGISTRO DEPENDIENTE ADICIONAL  (4*)</t>
  </si>
  <si>
    <t>(4*) Deduccion directa declaracion TSS del SUIRPLUS por registro de dependientes adicionales al SDSS, RD$1,350,12 por cada dependiente adicional registrado.</t>
  </si>
  <si>
    <t xml:space="preserve">                                            CONCEPTO: PAGO SUELDO NOMINA CONTRATADO CORRESPONDIENTE AL MES DE ENERO 2022</t>
  </si>
  <si>
    <t xml:space="preserve">                                             CONCEPTO: PAGO SUELDO NOMINA CONTRATADO CORRESPONDIENTE AL MES DE ENERO 2022</t>
  </si>
  <si>
    <t>(2*) Salario cotizable hasta RD$162,625.00, deducion directa de la declaracion TSS del SUIRPLUS.</t>
  </si>
  <si>
    <t>(3*) Salario cotizable hasta RD$325,250.00, deduccion directa de la declaracion TSS del SUIRPLUS.</t>
  </si>
  <si>
    <t>Firmas Autorizadas para el documento de Gasto No. 2022-5112-01-01-0001-09</t>
  </si>
  <si>
    <t>CUENTA:2.1.1.2.08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</si>
</sst>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8" xfId="0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/>
    </xf>
    <xf numFmtId="0" fontId="7" fillId="0" borderId="0" xfId="0" applyFont="1" applyFill="1" applyBorder="1" applyAlignment="1"/>
    <xf numFmtId="20" fontId="8" fillId="0" borderId="8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right" vertical="center" shrinkToFit="1"/>
    </xf>
    <xf numFmtId="2" fontId="14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Border="1" applyAlignment="1">
      <alignment horizontal="right" vertical="center" shrinkToFit="1"/>
    </xf>
    <xf numFmtId="164" fontId="14" fillId="0" borderId="0" xfId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 vertical="center" wrapText="1" shrinkToFit="1"/>
    </xf>
    <xf numFmtId="2" fontId="14" fillId="2" borderId="0" xfId="0" applyNumberFormat="1" applyFont="1" applyFill="1" applyBorder="1" applyAlignment="1">
      <alignment horizontal="right" vertical="center" wrapText="1" shrinkToFit="1"/>
    </xf>
    <xf numFmtId="4" fontId="10" fillId="2" borderId="0" xfId="0" applyNumberFormat="1" applyFont="1" applyFill="1" applyBorder="1" applyAlignment="1">
      <alignment horizontal="right" vertical="center" wrapText="1" shrinkToFit="1"/>
    </xf>
    <xf numFmtId="164" fontId="10" fillId="2" borderId="0" xfId="0" applyNumberFormat="1" applyFont="1" applyFill="1" applyBorder="1" applyAlignment="1">
      <alignment horizontal="right" vertical="center" wrapText="1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164" fontId="13" fillId="5" borderId="15" xfId="0" applyNumberFormat="1" applyFont="1" applyFill="1" applyBorder="1" applyAlignment="1">
      <alignment horizontal="right" vertical="center"/>
    </xf>
    <xf numFmtId="164" fontId="13" fillId="5" borderId="15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right" wrapText="1"/>
    </xf>
    <xf numFmtId="164" fontId="15" fillId="5" borderId="0" xfId="0" applyNumberFormat="1" applyFont="1" applyFill="1" applyBorder="1" applyAlignment="1">
      <alignment horizontal="right" wrapText="1"/>
    </xf>
    <xf numFmtId="4" fontId="9" fillId="5" borderId="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0" fontId="17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164" fontId="13" fillId="5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0</xdr:row>
      <xdr:rowOff>42516</xdr:rowOff>
    </xdr:from>
    <xdr:to>
      <xdr:col>9</xdr:col>
      <xdr:colOff>60075</xdr:colOff>
      <xdr:row>0</xdr:row>
      <xdr:rowOff>502708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5" y="42516"/>
          <a:ext cx="894039" cy="46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266175</xdr:colOff>
      <xdr:row>26</xdr:row>
      <xdr:rowOff>28574</xdr:rowOff>
    </xdr:from>
    <xdr:to>
      <xdr:col>9</xdr:col>
      <xdr:colOff>37996</xdr:colOff>
      <xdr:row>26</xdr:row>
      <xdr:rowOff>495299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325" y="4591049"/>
          <a:ext cx="89403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abSelected="1" topLeftCell="B3" zoomScale="214" zoomScaleNormal="214" workbookViewId="0">
      <selection activeCell="H15" sqref="H15"/>
    </sheetView>
  </sheetViews>
  <sheetFormatPr baseColWidth="10" defaultColWidth="9.33203125" defaultRowHeight="13.2"/>
  <cols>
    <col min="1" max="1" width="13.77734375" customWidth="1"/>
    <col min="2" max="2" width="14.44140625" customWidth="1"/>
    <col min="3" max="3" width="4" customWidth="1"/>
    <col min="4" max="4" width="10.44140625" customWidth="1"/>
    <col min="5" max="5" width="5.44140625" customWidth="1"/>
    <col min="6" max="6" width="5" customWidth="1"/>
    <col min="7" max="7" width="3.77734375" customWidth="1"/>
    <col min="8" max="8" width="5.33203125" customWidth="1"/>
    <col min="9" max="9" width="5.44140625" customWidth="1"/>
    <col min="10" max="10" width="4.77734375" customWidth="1"/>
    <col min="11" max="11" width="5.109375" customWidth="1"/>
    <col min="12" max="12" width="5.33203125" customWidth="1"/>
    <col min="13" max="13" width="6.33203125" customWidth="1"/>
    <col min="14" max="14" width="5.44140625" customWidth="1"/>
    <col min="15" max="15" width="5.33203125" customWidth="1"/>
    <col min="16" max="16" width="5.109375" customWidth="1"/>
    <col min="17" max="17" width="5.33203125" customWidth="1"/>
    <col min="18" max="18" width="4.33203125" customWidth="1"/>
    <col min="19" max="19" width="6.44140625" customWidth="1"/>
    <col min="20" max="20" width="4.44140625" customWidth="1"/>
    <col min="21" max="21" width="5.33203125" customWidth="1"/>
  </cols>
  <sheetData>
    <row r="1" spans="1:19" ht="39.9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8.1" customHeight="1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6.9" customHeight="1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9.9" customHeight="1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7"/>
    </row>
    <row r="5" spans="1:19" ht="9.9" customHeight="1">
      <c r="A5" s="14"/>
      <c r="B5" s="19" t="s">
        <v>74</v>
      </c>
      <c r="C5" s="14"/>
      <c r="D5" s="14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9.9" customHeight="1">
      <c r="A6" s="15" t="s">
        <v>15</v>
      </c>
      <c r="B6" s="11" t="s">
        <v>14</v>
      </c>
      <c r="C6" s="11"/>
      <c r="D6" s="12" t="s">
        <v>10</v>
      </c>
      <c r="E6" s="11" t="s">
        <v>11</v>
      </c>
      <c r="F6" s="11"/>
      <c r="G6" s="11"/>
      <c r="H6" s="11" t="s">
        <v>9</v>
      </c>
      <c r="I6" s="11"/>
      <c r="J6" s="13" t="s">
        <v>13</v>
      </c>
      <c r="K6" s="13"/>
      <c r="L6" s="11" t="s">
        <v>79</v>
      </c>
      <c r="M6" s="11"/>
      <c r="N6" s="11"/>
      <c r="O6" s="11" t="s">
        <v>12</v>
      </c>
      <c r="P6" s="11"/>
      <c r="Q6" s="11"/>
      <c r="R6" s="11"/>
      <c r="S6" s="10"/>
    </row>
    <row r="7" spans="1:19" ht="15" customHeight="1">
      <c r="A7" s="65" t="s">
        <v>40</v>
      </c>
      <c r="B7" s="65" t="s">
        <v>39</v>
      </c>
      <c r="C7" s="55"/>
      <c r="D7" s="65" t="s">
        <v>42</v>
      </c>
      <c r="E7" s="65" t="s">
        <v>43</v>
      </c>
      <c r="F7" s="62" t="s">
        <v>64</v>
      </c>
      <c r="G7" s="62" t="s">
        <v>44</v>
      </c>
      <c r="H7" s="78" t="s">
        <v>45</v>
      </c>
      <c r="I7" s="79"/>
      <c r="J7" s="79"/>
      <c r="K7" s="79"/>
      <c r="L7" s="79"/>
      <c r="M7" s="79"/>
      <c r="N7" s="80"/>
      <c r="O7" s="78" t="s">
        <v>46</v>
      </c>
      <c r="P7" s="80"/>
      <c r="Q7" s="62" t="s">
        <v>68</v>
      </c>
      <c r="R7" s="62" t="s">
        <v>67</v>
      </c>
      <c r="S7" s="62" t="s">
        <v>66</v>
      </c>
    </row>
    <row r="8" spans="1:19" ht="12" customHeight="1">
      <c r="A8" s="66"/>
      <c r="B8" s="66"/>
      <c r="C8" s="55" t="s">
        <v>41</v>
      </c>
      <c r="D8" s="66"/>
      <c r="E8" s="66"/>
      <c r="F8" s="63"/>
      <c r="G8" s="63"/>
      <c r="H8" s="69" t="s">
        <v>59</v>
      </c>
      <c r="I8" s="70"/>
      <c r="J8" s="68" t="s">
        <v>49</v>
      </c>
      <c r="K8" s="69" t="s">
        <v>60</v>
      </c>
      <c r="L8" s="70"/>
      <c r="M8" s="68" t="s">
        <v>61</v>
      </c>
      <c r="N8" s="68" t="s">
        <v>52</v>
      </c>
      <c r="O8" s="68" t="s">
        <v>53</v>
      </c>
      <c r="P8" s="68" t="s">
        <v>54</v>
      </c>
      <c r="Q8" s="63"/>
      <c r="R8" s="63"/>
      <c r="S8" s="63"/>
    </row>
    <row r="9" spans="1:19" ht="15" customHeight="1">
      <c r="A9" s="67"/>
      <c r="B9" s="67"/>
      <c r="C9" s="55"/>
      <c r="D9" s="67"/>
      <c r="E9" s="67"/>
      <c r="F9" s="64"/>
      <c r="G9" s="64"/>
      <c r="H9" s="56" t="s">
        <v>47</v>
      </c>
      <c r="I9" s="56" t="s">
        <v>48</v>
      </c>
      <c r="J9" s="64"/>
      <c r="K9" s="56" t="s">
        <v>50</v>
      </c>
      <c r="L9" s="56" t="s">
        <v>51</v>
      </c>
      <c r="M9" s="64"/>
      <c r="N9" s="64"/>
      <c r="O9" s="64"/>
      <c r="P9" s="64"/>
      <c r="Q9" s="64"/>
      <c r="R9" s="64"/>
      <c r="S9" s="64"/>
    </row>
    <row r="10" spans="1:19" ht="9.9" customHeight="1">
      <c r="A10" s="82" t="s">
        <v>38</v>
      </c>
      <c r="B10" s="82"/>
      <c r="C10" s="24"/>
      <c r="D10" s="24"/>
      <c r="E10" s="24"/>
      <c r="F10" s="25"/>
      <c r="G10" s="24"/>
      <c r="H10" s="26"/>
      <c r="I10" s="27"/>
      <c r="J10" s="24"/>
      <c r="K10" s="27"/>
      <c r="L10" s="27"/>
      <c r="M10" s="24"/>
      <c r="N10" s="24"/>
      <c r="O10" s="24"/>
      <c r="P10" s="24"/>
      <c r="Q10" s="24"/>
      <c r="R10" s="24"/>
      <c r="S10" s="24"/>
    </row>
    <row r="11" spans="1:19" ht="12" customHeight="1">
      <c r="A11" s="28" t="s">
        <v>18</v>
      </c>
      <c r="B11" s="28" t="s">
        <v>19</v>
      </c>
      <c r="C11" s="29" t="s">
        <v>34</v>
      </c>
      <c r="D11" s="29" t="s">
        <v>20</v>
      </c>
      <c r="E11" s="30">
        <v>85000</v>
      </c>
      <c r="F11" s="30">
        <v>8577.06</v>
      </c>
      <c r="G11" s="30">
        <v>25</v>
      </c>
      <c r="H11" s="30">
        <v>2439.5</v>
      </c>
      <c r="I11" s="40">
        <v>6035</v>
      </c>
      <c r="J11" s="41">
        <v>686.4</v>
      </c>
      <c r="K11" s="30">
        <v>2584</v>
      </c>
      <c r="L11" s="42">
        <v>6026.5</v>
      </c>
      <c r="M11" s="30"/>
      <c r="N11" s="42">
        <f>SUM(H11:L11)</f>
        <v>17771.400000000001</v>
      </c>
      <c r="O11" s="42">
        <f>SUM(H11+K11)</f>
        <v>5023.5</v>
      </c>
      <c r="P11" s="42">
        <f>SUM(I11+J11+L11)</f>
        <v>12747.9</v>
      </c>
      <c r="Q11" s="43">
        <v>71374.44</v>
      </c>
      <c r="R11" s="44">
        <v>44084</v>
      </c>
      <c r="S11" s="44">
        <v>44652</v>
      </c>
    </row>
    <row r="12" spans="1:19" ht="12" customHeight="1">
      <c r="A12" s="28" t="s">
        <v>26</v>
      </c>
      <c r="B12" s="28" t="s">
        <v>27</v>
      </c>
      <c r="C12" s="29" t="s">
        <v>35</v>
      </c>
      <c r="D12" s="29" t="s">
        <v>20</v>
      </c>
      <c r="E12" s="30">
        <v>40000</v>
      </c>
      <c r="F12" s="30">
        <v>442.65</v>
      </c>
      <c r="G12" s="30">
        <v>25</v>
      </c>
      <c r="H12" s="30">
        <v>1148</v>
      </c>
      <c r="I12" s="40">
        <v>2840</v>
      </c>
      <c r="J12" s="41">
        <v>440</v>
      </c>
      <c r="K12" s="30">
        <v>1216</v>
      </c>
      <c r="L12" s="42">
        <v>2836</v>
      </c>
      <c r="M12" s="30"/>
      <c r="N12" s="42">
        <f>SUM(H12:L12)</f>
        <v>8480</v>
      </c>
      <c r="O12" s="42">
        <f>SUM(H12+K12)</f>
        <v>2364</v>
      </c>
      <c r="P12" s="42">
        <f>SUM(I12+J12+L12)</f>
        <v>6116</v>
      </c>
      <c r="Q12" s="42">
        <v>37168.35</v>
      </c>
      <c r="R12" s="44">
        <v>44105</v>
      </c>
      <c r="S12" s="44">
        <v>44652</v>
      </c>
    </row>
    <row r="13" spans="1:19" ht="9.9" customHeight="1">
      <c r="A13" s="49" t="s">
        <v>55</v>
      </c>
      <c r="B13" s="50"/>
      <c r="C13" s="50">
        <v>2</v>
      </c>
      <c r="D13" s="50"/>
      <c r="E13" s="51">
        <f t="shared" ref="E13:L13" si="0">SUM(E11:E12)</f>
        <v>125000</v>
      </c>
      <c r="F13" s="52">
        <f t="shared" si="0"/>
        <v>9019.7099999999991</v>
      </c>
      <c r="G13" s="51">
        <f t="shared" si="0"/>
        <v>50</v>
      </c>
      <c r="H13" s="52">
        <f t="shared" si="0"/>
        <v>3587.5</v>
      </c>
      <c r="I13" s="53">
        <f t="shared" si="0"/>
        <v>8875</v>
      </c>
      <c r="J13" s="54">
        <f t="shared" si="0"/>
        <v>1126.4000000000001</v>
      </c>
      <c r="K13" s="51">
        <f t="shared" si="0"/>
        <v>3800</v>
      </c>
      <c r="L13" s="53">
        <f t="shared" si="0"/>
        <v>8862.5</v>
      </c>
      <c r="M13" s="54">
        <v>0</v>
      </c>
      <c r="N13" s="53">
        <f>SUM(N11:N12)</f>
        <v>26251.4</v>
      </c>
      <c r="O13" s="53">
        <f>SUM(O11:O12)</f>
        <v>7387.5</v>
      </c>
      <c r="P13" s="53">
        <f>SUM(P11:P12)</f>
        <v>18863.900000000001</v>
      </c>
      <c r="Q13" s="51">
        <f>SUM(Q11:Q12)</f>
        <v>108542.79000000001</v>
      </c>
      <c r="R13" s="50"/>
      <c r="S13" s="50"/>
    </row>
    <row r="14" spans="1:19" ht="9.9" customHeight="1">
      <c r="A14" s="81" t="s">
        <v>56</v>
      </c>
      <c r="B14" s="81"/>
      <c r="C14" s="20"/>
      <c r="D14" s="20"/>
      <c r="E14" s="20"/>
      <c r="F14" s="21"/>
      <c r="G14" s="20"/>
      <c r="H14" s="22"/>
      <c r="I14" s="23"/>
      <c r="J14" s="20"/>
      <c r="K14" s="23"/>
      <c r="L14" s="23"/>
      <c r="M14" s="20"/>
      <c r="N14" s="20"/>
      <c r="O14" s="20"/>
      <c r="P14" s="20"/>
      <c r="Q14" s="20"/>
      <c r="R14" s="20"/>
      <c r="S14" s="20"/>
    </row>
    <row r="15" spans="1:19" ht="12" customHeight="1">
      <c r="A15" s="28" t="s">
        <v>24</v>
      </c>
      <c r="B15" s="28" t="s">
        <v>25</v>
      </c>
      <c r="C15" s="29" t="s">
        <v>35</v>
      </c>
      <c r="D15" s="29" t="s">
        <v>20</v>
      </c>
      <c r="E15" s="30">
        <v>85000</v>
      </c>
      <c r="F15" s="30">
        <v>8577.06</v>
      </c>
      <c r="G15" s="30">
        <v>25</v>
      </c>
      <c r="H15" s="30">
        <v>2439.5</v>
      </c>
      <c r="I15" s="31">
        <v>6035</v>
      </c>
      <c r="J15" s="32">
        <v>686.4</v>
      </c>
      <c r="K15" s="30">
        <v>2584</v>
      </c>
      <c r="L15" s="33">
        <v>6026.5</v>
      </c>
      <c r="M15" s="30" t="s">
        <v>0</v>
      </c>
      <c r="N15" s="33">
        <f>SUM(H15:L15)</f>
        <v>17771.400000000001</v>
      </c>
      <c r="O15" s="33">
        <f>SUM(H15+K15)</f>
        <v>5023.5</v>
      </c>
      <c r="P15" s="33">
        <f>SUM(I15+J15+L15)</f>
        <v>12747.9</v>
      </c>
      <c r="Q15" s="35">
        <v>71374.44</v>
      </c>
      <c r="R15" s="36">
        <v>44166</v>
      </c>
      <c r="S15" s="36">
        <v>44652</v>
      </c>
    </row>
    <row r="16" spans="1:19" ht="12" customHeight="1">
      <c r="A16" s="28" t="s">
        <v>22</v>
      </c>
      <c r="B16" s="28" t="s">
        <v>23</v>
      </c>
      <c r="C16" s="29" t="s">
        <v>35</v>
      </c>
      <c r="D16" s="29" t="s">
        <v>20</v>
      </c>
      <c r="E16" s="30">
        <v>60000</v>
      </c>
      <c r="F16" s="30">
        <v>3486.65</v>
      </c>
      <c r="G16" s="30">
        <v>25</v>
      </c>
      <c r="H16" s="30">
        <v>1722</v>
      </c>
      <c r="I16" s="31">
        <v>4260</v>
      </c>
      <c r="J16" s="32">
        <v>660</v>
      </c>
      <c r="K16" s="30">
        <v>1824</v>
      </c>
      <c r="L16" s="33">
        <v>4254</v>
      </c>
      <c r="M16" s="34">
        <v>1350.12</v>
      </c>
      <c r="N16" s="33">
        <f>SUM(H16:L16)</f>
        <v>12720</v>
      </c>
      <c r="O16" s="33">
        <f>SUM(H16+K16)</f>
        <v>3546</v>
      </c>
      <c r="P16" s="33">
        <f>SUM(I16+J16+L16)</f>
        <v>9174</v>
      </c>
      <c r="Q16" s="33">
        <v>51592.23</v>
      </c>
      <c r="R16" s="36">
        <v>44105</v>
      </c>
      <c r="S16" s="36">
        <v>44652</v>
      </c>
    </row>
    <row r="17" spans="1:20" ht="9.9" customHeight="1">
      <c r="A17" s="49" t="s">
        <v>55</v>
      </c>
      <c r="B17" s="50"/>
      <c r="C17" s="50">
        <v>2</v>
      </c>
      <c r="D17" s="50"/>
      <c r="E17" s="51">
        <f t="shared" ref="E17:L17" si="1">SUM(E15:E16)</f>
        <v>145000</v>
      </c>
      <c r="F17" s="52">
        <f t="shared" si="1"/>
        <v>12063.71</v>
      </c>
      <c r="G17" s="51">
        <f t="shared" si="1"/>
        <v>50</v>
      </c>
      <c r="H17" s="52">
        <f t="shared" si="1"/>
        <v>4161.5</v>
      </c>
      <c r="I17" s="53">
        <f t="shared" si="1"/>
        <v>10295</v>
      </c>
      <c r="J17" s="54">
        <f t="shared" si="1"/>
        <v>1346.4</v>
      </c>
      <c r="K17" s="51">
        <f t="shared" si="1"/>
        <v>4408</v>
      </c>
      <c r="L17" s="53">
        <f t="shared" si="1"/>
        <v>10280.5</v>
      </c>
      <c r="M17" s="51">
        <f>SUM(M16)</f>
        <v>1350.12</v>
      </c>
      <c r="N17" s="53">
        <f>SUM(N15:N16)</f>
        <v>30491.4</v>
      </c>
      <c r="O17" s="53">
        <f>SUM(O15:O16)</f>
        <v>8569.5</v>
      </c>
      <c r="P17" s="53">
        <f>SUM(P15:P16)</f>
        <v>21921.9</v>
      </c>
      <c r="Q17" s="51">
        <f>SUM(Q15:Q16)</f>
        <v>122966.67000000001</v>
      </c>
      <c r="R17" s="50"/>
      <c r="S17" s="50"/>
    </row>
    <row r="18" spans="1:20" ht="9.9" customHeight="1">
      <c r="A18" s="37" t="s">
        <v>29</v>
      </c>
      <c r="B18" s="20"/>
      <c r="C18" s="20"/>
      <c r="D18" s="20"/>
      <c r="E18" s="20"/>
      <c r="F18" s="21"/>
      <c r="G18" s="20"/>
      <c r="H18" s="22"/>
      <c r="I18" s="23"/>
      <c r="J18" s="20"/>
      <c r="K18" s="23"/>
      <c r="L18" s="23"/>
      <c r="M18" s="20"/>
      <c r="N18" s="20"/>
      <c r="O18" s="20"/>
      <c r="P18" s="20"/>
      <c r="Q18" s="20"/>
      <c r="R18" s="20"/>
      <c r="S18" s="20"/>
    </row>
    <row r="19" spans="1:20" ht="12" customHeight="1">
      <c r="A19" s="28" t="s">
        <v>28</v>
      </c>
      <c r="B19" s="28" t="s">
        <v>30</v>
      </c>
      <c r="C19" s="29" t="s">
        <v>35</v>
      </c>
      <c r="D19" s="29" t="s">
        <v>20</v>
      </c>
      <c r="E19" s="30">
        <v>80000</v>
      </c>
      <c r="F19" s="30">
        <v>7400.94</v>
      </c>
      <c r="G19" s="30">
        <v>25</v>
      </c>
      <c r="H19" s="30">
        <v>2296</v>
      </c>
      <c r="I19" s="31">
        <v>5680</v>
      </c>
      <c r="J19" s="32">
        <v>686.4</v>
      </c>
      <c r="K19" s="30">
        <v>2432</v>
      </c>
      <c r="L19" s="33">
        <v>5672</v>
      </c>
      <c r="M19" s="30"/>
      <c r="N19" s="33">
        <f>SUM(H19:L19)</f>
        <v>16766.400000000001</v>
      </c>
      <c r="O19" s="33">
        <f>SUM(H19+K19)</f>
        <v>4728</v>
      </c>
      <c r="P19" s="33">
        <f>SUM(I19+J19+L19)</f>
        <v>12038.4</v>
      </c>
      <c r="Q19" s="35">
        <v>67846.06</v>
      </c>
      <c r="R19" s="36">
        <v>44287</v>
      </c>
      <c r="S19" s="36">
        <v>44652</v>
      </c>
    </row>
    <row r="20" spans="1:20" ht="12" customHeight="1">
      <c r="A20" s="28" t="s">
        <v>31</v>
      </c>
      <c r="B20" s="28" t="s">
        <v>32</v>
      </c>
      <c r="C20" s="29" t="s">
        <v>35</v>
      </c>
      <c r="D20" s="29" t="s">
        <v>20</v>
      </c>
      <c r="E20" s="30">
        <v>40000</v>
      </c>
      <c r="F20" s="30">
        <v>442.65</v>
      </c>
      <c r="G20" s="30">
        <v>25</v>
      </c>
      <c r="H20" s="30">
        <v>1148</v>
      </c>
      <c r="I20" s="31">
        <v>2840</v>
      </c>
      <c r="J20" s="32">
        <v>440</v>
      </c>
      <c r="K20" s="30">
        <v>1216</v>
      </c>
      <c r="L20" s="33">
        <v>2836</v>
      </c>
      <c r="M20" s="30"/>
      <c r="N20" s="33">
        <f>SUM(H20:L20)</f>
        <v>8480</v>
      </c>
      <c r="O20" s="33">
        <f>SUM(H20+K20)</f>
        <v>2364</v>
      </c>
      <c r="P20" s="33">
        <f>SUM(I20+J20+L20)</f>
        <v>6116</v>
      </c>
      <c r="Q20" s="35">
        <v>37168.35</v>
      </c>
      <c r="R20" s="36">
        <v>44084</v>
      </c>
      <c r="S20" s="36">
        <v>44652</v>
      </c>
    </row>
    <row r="21" spans="1:20" ht="15" customHeight="1">
      <c r="A21" s="49" t="s">
        <v>55</v>
      </c>
      <c r="B21" s="50"/>
      <c r="C21" s="50">
        <v>2</v>
      </c>
      <c r="D21" s="50"/>
      <c r="E21" s="51">
        <f t="shared" ref="E21:L21" si="2">SUM(E19:E20)</f>
        <v>120000</v>
      </c>
      <c r="F21" s="52">
        <f t="shared" si="2"/>
        <v>7843.5899999999992</v>
      </c>
      <c r="G21" s="51">
        <f t="shared" si="2"/>
        <v>50</v>
      </c>
      <c r="H21" s="52">
        <f t="shared" si="2"/>
        <v>3444</v>
      </c>
      <c r="I21" s="53">
        <f t="shared" si="2"/>
        <v>8520</v>
      </c>
      <c r="J21" s="54">
        <f t="shared" si="2"/>
        <v>1126.4000000000001</v>
      </c>
      <c r="K21" s="51">
        <f t="shared" si="2"/>
        <v>3648</v>
      </c>
      <c r="L21" s="53">
        <f t="shared" si="2"/>
        <v>8508</v>
      </c>
      <c r="M21" s="54">
        <v>0</v>
      </c>
      <c r="N21" s="53">
        <f>SUM(N19:N20)</f>
        <v>25246.400000000001</v>
      </c>
      <c r="O21" s="53">
        <f>SUM(O19:O20)</f>
        <v>7092</v>
      </c>
      <c r="P21" s="53">
        <f>SUM(P19:P20)</f>
        <v>18154.400000000001</v>
      </c>
      <c r="Q21" s="51">
        <f>SUM(Q19:Q20)</f>
        <v>105014.41</v>
      </c>
      <c r="R21" s="50"/>
      <c r="S21" s="50"/>
      <c r="T21" s="39"/>
    </row>
    <row r="22" spans="1:20" ht="9.9" customHeight="1">
      <c r="A22" s="38" t="s">
        <v>57</v>
      </c>
      <c r="B22" s="29"/>
      <c r="C22" s="29"/>
      <c r="D22" s="29"/>
      <c r="E22" s="30"/>
      <c r="F22" s="30"/>
      <c r="G22" s="30"/>
      <c r="H22" s="30"/>
      <c r="I22" s="31"/>
      <c r="J22" s="32"/>
      <c r="K22" s="30"/>
      <c r="L22" s="33"/>
      <c r="M22" s="30"/>
      <c r="N22" s="33"/>
      <c r="O22" s="33"/>
      <c r="P22" s="33"/>
      <c r="Q22" s="35"/>
      <c r="R22" s="36"/>
      <c r="S22" s="36"/>
    </row>
    <row r="23" spans="1:20" ht="12" customHeight="1">
      <c r="A23" s="28" t="s">
        <v>36</v>
      </c>
      <c r="B23" s="28" t="s">
        <v>37</v>
      </c>
      <c r="C23" s="29" t="s">
        <v>34</v>
      </c>
      <c r="D23" s="29" t="s">
        <v>20</v>
      </c>
      <c r="E23" s="30">
        <v>45000</v>
      </c>
      <c r="F23" s="30">
        <v>1353.53</v>
      </c>
      <c r="G23" s="30">
        <v>25</v>
      </c>
      <c r="H23" s="30">
        <v>1291.5</v>
      </c>
      <c r="I23" s="31">
        <v>3195</v>
      </c>
      <c r="J23" s="32">
        <v>495</v>
      </c>
      <c r="K23" s="30">
        <v>1368</v>
      </c>
      <c r="L23" s="33">
        <v>3190.5</v>
      </c>
      <c r="M23" s="30"/>
      <c r="N23" s="33">
        <f>SUM(H23:L23)</f>
        <v>9540</v>
      </c>
      <c r="O23" s="33">
        <f>SUM(H23+K23)</f>
        <v>2659.5</v>
      </c>
      <c r="P23" s="33">
        <f>SUM(I23+J23+L23)</f>
        <v>6880.5</v>
      </c>
      <c r="Q23" s="35">
        <v>40961.97</v>
      </c>
      <c r="R23" s="36">
        <v>44440</v>
      </c>
      <c r="S23" s="36">
        <v>44621</v>
      </c>
    </row>
    <row r="24" spans="1:20" ht="15" customHeight="1">
      <c r="A24" s="49" t="s">
        <v>55</v>
      </c>
      <c r="B24" s="50"/>
      <c r="C24" s="50">
        <v>1</v>
      </c>
      <c r="D24" s="50"/>
      <c r="E24" s="51">
        <f t="shared" ref="E24:L24" si="3">SUM(E22:E23)</f>
        <v>45000</v>
      </c>
      <c r="F24" s="52">
        <f t="shared" si="3"/>
        <v>1353.53</v>
      </c>
      <c r="G24" s="51">
        <f t="shared" si="3"/>
        <v>25</v>
      </c>
      <c r="H24" s="52">
        <f t="shared" si="3"/>
        <v>1291.5</v>
      </c>
      <c r="I24" s="53">
        <f t="shared" si="3"/>
        <v>3195</v>
      </c>
      <c r="J24" s="54">
        <f t="shared" si="3"/>
        <v>495</v>
      </c>
      <c r="K24" s="51">
        <f t="shared" si="3"/>
        <v>1368</v>
      </c>
      <c r="L24" s="53">
        <f t="shared" si="3"/>
        <v>3190.5</v>
      </c>
      <c r="M24" s="54">
        <v>0</v>
      </c>
      <c r="N24" s="53">
        <f>SUM(N22:N23)</f>
        <v>9540</v>
      </c>
      <c r="O24" s="53">
        <f>SUM(O22:O23)</f>
        <v>2659.5</v>
      </c>
      <c r="P24" s="53">
        <f>SUM(P22:P23)</f>
        <v>6880.5</v>
      </c>
      <c r="Q24" s="51">
        <f>SUM(Q22:Q23)</f>
        <v>40961.97</v>
      </c>
      <c r="R24" s="50"/>
      <c r="S24" s="50"/>
    </row>
    <row r="25" spans="1:20" ht="15" customHeight="1">
      <c r="A25" s="28"/>
      <c r="B25" s="29"/>
      <c r="C25" s="29"/>
      <c r="D25" s="29"/>
      <c r="E25" s="30"/>
      <c r="F25" s="30"/>
      <c r="G25" s="30"/>
      <c r="H25" s="30"/>
      <c r="I25" s="31"/>
      <c r="J25" s="32"/>
      <c r="K25" s="30"/>
      <c r="L25" s="33"/>
      <c r="M25" s="30"/>
      <c r="N25" s="33"/>
      <c r="O25" s="33"/>
      <c r="P25" s="33"/>
      <c r="Q25" s="35"/>
      <c r="R25" s="36"/>
      <c r="S25" s="36"/>
    </row>
    <row r="26" spans="1:20" ht="15" customHeight="1">
      <c r="A26" s="28"/>
      <c r="B26" s="29"/>
      <c r="C26" s="29"/>
      <c r="D26" s="29"/>
      <c r="E26" s="30"/>
      <c r="F26" s="30"/>
      <c r="G26" s="30"/>
      <c r="H26" s="30"/>
      <c r="I26" s="31"/>
      <c r="J26" s="32"/>
      <c r="K26" s="30"/>
      <c r="L26" s="33"/>
      <c r="M26" s="30"/>
      <c r="N26" s="33"/>
      <c r="O26" s="33"/>
      <c r="P26" s="33"/>
      <c r="Q26" s="35"/>
      <c r="R26" s="36"/>
      <c r="S26" s="36"/>
    </row>
    <row r="27" spans="1:20" ht="39.9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0" ht="6.9" customHeight="1">
      <c r="A28" s="83" t="s">
        <v>58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20" ht="6.9" customHeight="1">
      <c r="A29" s="83" t="s">
        <v>16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20" ht="9.9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0" ht="9.9" customHeight="1">
      <c r="A31" s="14"/>
      <c r="B31" s="19" t="s">
        <v>75</v>
      </c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0" ht="15" customHeight="1">
      <c r="A32" s="15" t="s">
        <v>15</v>
      </c>
      <c r="B32" s="11" t="s">
        <v>14</v>
      </c>
      <c r="C32" s="11"/>
      <c r="D32" s="12" t="s">
        <v>10</v>
      </c>
      <c r="E32" s="11" t="s">
        <v>11</v>
      </c>
      <c r="F32" s="11"/>
      <c r="G32" s="11"/>
      <c r="H32" s="11" t="s">
        <v>9</v>
      </c>
      <c r="I32" s="11"/>
      <c r="J32" s="13" t="s">
        <v>13</v>
      </c>
      <c r="K32" s="13"/>
      <c r="L32" s="11" t="s">
        <v>79</v>
      </c>
      <c r="M32" s="11"/>
      <c r="N32" s="11"/>
      <c r="O32" s="11" t="s">
        <v>12</v>
      </c>
      <c r="P32" s="11"/>
      <c r="Q32" s="11"/>
      <c r="R32" s="11"/>
      <c r="S32" s="10"/>
    </row>
    <row r="33" spans="1:19" ht="15" customHeight="1">
      <c r="A33" s="65" t="s">
        <v>40</v>
      </c>
      <c r="B33" s="65" t="s">
        <v>39</v>
      </c>
      <c r="C33" s="55"/>
      <c r="D33" s="65" t="s">
        <v>42</v>
      </c>
      <c r="E33" s="65" t="s">
        <v>43</v>
      </c>
      <c r="F33" s="62" t="s">
        <v>65</v>
      </c>
      <c r="G33" s="84" t="s">
        <v>44</v>
      </c>
      <c r="H33" s="78" t="s">
        <v>45</v>
      </c>
      <c r="I33" s="79"/>
      <c r="J33" s="79"/>
      <c r="K33" s="79"/>
      <c r="L33" s="79"/>
      <c r="M33" s="79"/>
      <c r="N33" s="80"/>
      <c r="O33" s="78" t="s">
        <v>46</v>
      </c>
      <c r="P33" s="80"/>
      <c r="Q33" s="62" t="s">
        <v>68</v>
      </c>
      <c r="R33" s="62" t="s">
        <v>69</v>
      </c>
      <c r="S33" s="62" t="s">
        <v>66</v>
      </c>
    </row>
    <row r="34" spans="1:19" ht="15" customHeight="1">
      <c r="A34" s="66"/>
      <c r="B34" s="66"/>
      <c r="C34" s="55" t="s">
        <v>41</v>
      </c>
      <c r="D34" s="66"/>
      <c r="E34" s="66"/>
      <c r="F34" s="63"/>
      <c r="G34" s="85"/>
      <c r="H34" s="71" t="s">
        <v>70</v>
      </c>
      <c r="I34" s="72"/>
      <c r="J34" s="73" t="s">
        <v>49</v>
      </c>
      <c r="K34" s="75" t="s">
        <v>71</v>
      </c>
      <c r="L34" s="76"/>
      <c r="M34" s="68" t="s">
        <v>72</v>
      </c>
      <c r="N34" s="68" t="s">
        <v>52</v>
      </c>
      <c r="O34" s="68" t="s">
        <v>53</v>
      </c>
      <c r="P34" s="68" t="s">
        <v>54</v>
      </c>
      <c r="Q34" s="63"/>
      <c r="R34" s="63"/>
      <c r="S34" s="63"/>
    </row>
    <row r="35" spans="1:19" ht="15" customHeight="1">
      <c r="A35" s="67"/>
      <c r="B35" s="67"/>
      <c r="C35" s="55"/>
      <c r="D35" s="67"/>
      <c r="E35" s="67"/>
      <c r="F35" s="64"/>
      <c r="G35" s="86"/>
      <c r="H35" s="57" t="s">
        <v>47</v>
      </c>
      <c r="I35" s="57" t="s">
        <v>48</v>
      </c>
      <c r="J35" s="74"/>
      <c r="K35" s="57" t="s">
        <v>50</v>
      </c>
      <c r="L35" s="58" t="s">
        <v>51</v>
      </c>
      <c r="M35" s="64"/>
      <c r="N35" s="64"/>
      <c r="O35" s="64"/>
      <c r="P35" s="64"/>
      <c r="Q35" s="64"/>
      <c r="R35" s="64"/>
      <c r="S35" s="64"/>
    </row>
    <row r="36" spans="1:19" ht="8.1" customHeight="1">
      <c r="A36" s="45" t="s">
        <v>1</v>
      </c>
      <c r="B36" s="46"/>
      <c r="C36" s="61">
        <v>7</v>
      </c>
      <c r="D36" s="46"/>
      <c r="E36" s="47">
        <f t="shared" ref="E36:Q36" si="4">SUM(E13+E17+E21+E24)</f>
        <v>435000</v>
      </c>
      <c r="F36" s="47">
        <f t="shared" si="4"/>
        <v>30280.539999999997</v>
      </c>
      <c r="G36" s="47">
        <f t="shared" si="4"/>
        <v>175</v>
      </c>
      <c r="H36" s="47">
        <f t="shared" si="4"/>
        <v>12484.5</v>
      </c>
      <c r="I36" s="47">
        <f t="shared" si="4"/>
        <v>30885</v>
      </c>
      <c r="J36" s="47">
        <f t="shared" si="4"/>
        <v>4094.2000000000003</v>
      </c>
      <c r="K36" s="47">
        <f t="shared" si="4"/>
        <v>13224</v>
      </c>
      <c r="L36" s="59">
        <f t="shared" si="4"/>
        <v>30841.5</v>
      </c>
      <c r="M36" s="47">
        <f t="shared" si="4"/>
        <v>1350.12</v>
      </c>
      <c r="N36" s="47">
        <f t="shared" si="4"/>
        <v>91529.200000000012</v>
      </c>
      <c r="O36" s="47">
        <f t="shared" si="4"/>
        <v>25708.5</v>
      </c>
      <c r="P36" s="47">
        <f t="shared" si="4"/>
        <v>65820.700000000012</v>
      </c>
      <c r="Q36" s="47">
        <f t="shared" si="4"/>
        <v>377485.83999999997</v>
      </c>
      <c r="R36" s="48"/>
      <c r="S36" s="48"/>
    </row>
    <row r="37" spans="1:19" ht="6.9" customHeight="1">
      <c r="A37" s="1"/>
      <c r="B37" s="2" t="s">
        <v>2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6.9" customHeight="1">
      <c r="A38" s="1"/>
      <c r="B38" s="2"/>
      <c r="C38" s="2"/>
      <c r="D38" s="3" t="s">
        <v>78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6.9" customHeight="1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6.9" customHeight="1">
      <c r="A40" s="1"/>
      <c r="B40" s="2"/>
      <c r="C40" s="2"/>
      <c r="E40" s="1"/>
      <c r="F40" s="1"/>
      <c r="G40" s="1"/>
      <c r="H40" s="1"/>
      <c r="I40" s="1"/>
      <c r="J40" s="1"/>
      <c r="K40" s="1"/>
      <c r="L40" s="1"/>
      <c r="M40" s="1"/>
      <c r="P40" s="1"/>
      <c r="Q40" s="1"/>
      <c r="R40" s="1"/>
      <c r="S40" s="1"/>
    </row>
    <row r="41" spans="1:19" ht="6.9" customHeight="1">
      <c r="A41" s="3" t="s">
        <v>62</v>
      </c>
      <c r="B41" s="4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</row>
    <row r="42" spans="1:19" ht="6.9" customHeight="1">
      <c r="A42" s="4" t="s">
        <v>63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P42" s="1"/>
      <c r="Q42" s="1"/>
      <c r="R42" s="1"/>
      <c r="S42" s="1"/>
    </row>
    <row r="43" spans="1:19" ht="8.1" customHeight="1">
      <c r="A43" s="4" t="s">
        <v>76</v>
      </c>
      <c r="C43" s="4"/>
      <c r="E43" s="4"/>
      <c r="F43" s="4"/>
      <c r="G43" s="4"/>
      <c r="H43" s="4"/>
      <c r="I43" s="4"/>
      <c r="J43" s="1"/>
      <c r="K43" s="1"/>
      <c r="L43" s="1"/>
      <c r="M43" s="1"/>
      <c r="P43" s="1"/>
      <c r="Q43" s="1"/>
      <c r="R43" s="1"/>
      <c r="S43" s="1"/>
    </row>
    <row r="44" spans="1:19" ht="5.0999999999999996" customHeight="1">
      <c r="A44" s="60" t="s">
        <v>77</v>
      </c>
      <c r="C44" s="4"/>
      <c r="D44" s="4"/>
      <c r="E44" s="4"/>
      <c r="F44" s="4"/>
      <c r="G44" s="4"/>
      <c r="H44" s="4"/>
      <c r="I44" s="4"/>
      <c r="J44" s="1"/>
      <c r="K44" s="1"/>
      <c r="L44" s="1"/>
      <c r="M44" s="1"/>
      <c r="P44" s="1"/>
      <c r="Q44" s="1"/>
      <c r="R44" s="1"/>
      <c r="S44" s="1"/>
    </row>
    <row r="45" spans="1:19" ht="5.0999999999999996" customHeight="1">
      <c r="A45" s="4" t="s">
        <v>73</v>
      </c>
      <c r="B45" s="4"/>
      <c r="C45" s="4"/>
      <c r="D45" s="4"/>
      <c r="E45" s="4"/>
      <c r="F45" s="4"/>
      <c r="G45" s="4"/>
      <c r="H45" s="4"/>
      <c r="I45" s="4"/>
      <c r="J45" s="1"/>
      <c r="K45" s="1"/>
      <c r="L45" s="1"/>
      <c r="M45" s="1"/>
      <c r="P45" s="1"/>
      <c r="Q45" s="1"/>
      <c r="R45" s="1"/>
      <c r="S45" s="1"/>
    </row>
    <row r="46" spans="1:19" ht="6.9" customHeight="1">
      <c r="C46" s="4"/>
      <c r="D46" s="4"/>
      <c r="E46" s="4"/>
      <c r="F46" s="4"/>
      <c r="H46" s="4"/>
      <c r="J46" s="4"/>
      <c r="K46" s="4"/>
      <c r="L46" s="4"/>
      <c r="P46" s="1"/>
      <c r="Q46" s="1"/>
      <c r="R46" s="1"/>
      <c r="S46" s="1"/>
    </row>
    <row r="47" spans="1:19" ht="6.9" customHeight="1">
      <c r="H47" s="4"/>
      <c r="J47" s="4"/>
      <c r="K47" s="4"/>
      <c r="L47" s="4"/>
      <c r="P47" s="1"/>
      <c r="Q47" s="1"/>
      <c r="R47" s="1"/>
      <c r="S47" s="1"/>
    </row>
    <row r="48" spans="1:19" ht="6.9" customHeight="1">
      <c r="H48" s="4"/>
      <c r="J48" s="4"/>
      <c r="K48" s="4"/>
      <c r="L48" s="4"/>
      <c r="P48" s="1"/>
      <c r="Q48" s="1"/>
      <c r="R48" s="1"/>
      <c r="S48" s="1"/>
    </row>
    <row r="49" spans="2:19" ht="6.9" customHeight="1">
      <c r="Q49" s="1"/>
      <c r="R49" s="1"/>
      <c r="S49" s="1"/>
    </row>
    <row r="50" spans="2:19" ht="5.0999999999999996" customHeight="1">
      <c r="B50" s="1"/>
      <c r="C50" s="1"/>
      <c r="D50" s="1"/>
      <c r="E50" s="1"/>
      <c r="P50" s="1"/>
      <c r="Q50" s="1"/>
      <c r="R50" s="1"/>
      <c r="S50" s="1"/>
    </row>
    <row r="51" spans="2:19" ht="5.0999999999999996" customHeight="1"/>
    <row r="52" spans="2:19" ht="5.0999999999999996" customHeight="1"/>
    <row r="53" spans="2:19" ht="5.0999999999999996" customHeight="1">
      <c r="G53" s="6"/>
      <c r="K53" s="6"/>
      <c r="O53" s="6"/>
    </row>
    <row r="54" spans="2:19" ht="5.0999999999999996" customHeight="1">
      <c r="G54" s="6"/>
      <c r="K54" s="6"/>
      <c r="O54" s="6"/>
    </row>
    <row r="55" spans="2:19" ht="5.0999999999999996" customHeight="1">
      <c r="F55" s="9"/>
      <c r="G55" s="9"/>
      <c r="H55" s="9"/>
      <c r="J55" s="16"/>
      <c r="K55" s="16"/>
      <c r="L55" s="16"/>
      <c r="M55" s="1"/>
      <c r="N55" s="16"/>
      <c r="O55" s="16"/>
      <c r="P55" s="16"/>
    </row>
    <row r="56" spans="2:19" ht="5.0999999999999996" customHeight="1">
      <c r="F56" s="1"/>
      <c r="G56" s="5" t="s">
        <v>3</v>
      </c>
      <c r="H56" s="1"/>
      <c r="I56" s="1"/>
      <c r="K56" s="5" t="s">
        <v>5</v>
      </c>
      <c r="L56" s="1"/>
      <c r="M56" s="1"/>
      <c r="N56" s="1"/>
      <c r="O56" s="5" t="s">
        <v>17</v>
      </c>
    </row>
    <row r="57" spans="2:19" ht="5.0999999999999996" customHeight="1">
      <c r="G57" s="6" t="s">
        <v>4</v>
      </c>
      <c r="K57" s="6" t="s">
        <v>6</v>
      </c>
      <c r="O57" s="6" t="s">
        <v>8</v>
      </c>
    </row>
    <row r="58" spans="2:19" ht="5.0999999999999996" customHeight="1">
      <c r="G58" s="6" t="s">
        <v>33</v>
      </c>
      <c r="K58" s="6" t="s">
        <v>21</v>
      </c>
      <c r="O58" s="6" t="s">
        <v>7</v>
      </c>
    </row>
  </sheetData>
  <sheetProtection password="F092" sheet="1" objects="1" scenarios="1"/>
  <mergeCells count="42">
    <mergeCell ref="A29:S29"/>
    <mergeCell ref="A28:S28"/>
    <mergeCell ref="M34:M35"/>
    <mergeCell ref="N34:N35"/>
    <mergeCell ref="O34:O35"/>
    <mergeCell ref="P34:P35"/>
    <mergeCell ref="A33:A35"/>
    <mergeCell ref="B33:B35"/>
    <mergeCell ref="D33:D35"/>
    <mergeCell ref="E33:E35"/>
    <mergeCell ref="F33:F35"/>
    <mergeCell ref="G33:G35"/>
    <mergeCell ref="H33:N33"/>
    <mergeCell ref="O33:P33"/>
    <mergeCell ref="Q33:Q35"/>
    <mergeCell ref="R33:R35"/>
    <mergeCell ref="S33:S35"/>
    <mergeCell ref="H34:I34"/>
    <mergeCell ref="J34:J35"/>
    <mergeCell ref="K34:L34"/>
    <mergeCell ref="A2:S2"/>
    <mergeCell ref="A3:S3"/>
    <mergeCell ref="S7:S9"/>
    <mergeCell ref="H8:I8"/>
    <mergeCell ref="J8:J9"/>
    <mergeCell ref="G7:G9"/>
    <mergeCell ref="H7:N7"/>
    <mergeCell ref="R7:R9"/>
    <mergeCell ref="Q7:Q9"/>
    <mergeCell ref="O7:P7"/>
    <mergeCell ref="A14:B14"/>
    <mergeCell ref="A10:B10"/>
    <mergeCell ref="P8:P9"/>
    <mergeCell ref="O8:O9"/>
    <mergeCell ref="N8:N9"/>
    <mergeCell ref="M8:M9"/>
    <mergeCell ref="K8:L8"/>
    <mergeCell ref="F7:F9"/>
    <mergeCell ref="E7:E9"/>
    <mergeCell ref="D7:D9"/>
    <mergeCell ref="B7:B9"/>
    <mergeCell ref="A7:A9"/>
  </mergeCells>
  <pageMargins left="0.24" right="0.43307086614173229" top="0.31496062992125984" bottom="0.31496062992125984" header="0.27559055118110237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2022-02-03T16:26:46Z</cp:lastPrinted>
  <dcterms:created xsi:type="dcterms:W3CDTF">2020-12-11T13:47:00Z</dcterms:created>
  <dcterms:modified xsi:type="dcterms:W3CDTF">2022-04-11T12:49:46Z</dcterms:modified>
</cp:coreProperties>
</file>