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2" windowWidth="16608" windowHeight="85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37" i="1"/>
  <c r="G37"/>
  <c r="E37"/>
  <c r="Q12"/>
  <c r="Q37" s="1"/>
  <c r="L12"/>
  <c r="L37" s="1"/>
  <c r="K12"/>
  <c r="K37" s="1"/>
  <c r="J12"/>
  <c r="I12"/>
  <c r="I37" s="1"/>
  <c r="H12"/>
  <c r="H37" s="1"/>
  <c r="G12"/>
  <c r="F12"/>
  <c r="F37" s="1"/>
  <c r="E12"/>
  <c r="P11"/>
  <c r="P12" s="1"/>
  <c r="O11"/>
  <c r="O12" s="1"/>
  <c r="O37" s="1"/>
  <c r="N11"/>
  <c r="N12" s="1"/>
  <c r="Q27"/>
  <c r="L27"/>
  <c r="K27"/>
  <c r="J27"/>
  <c r="I27"/>
  <c r="H27"/>
  <c r="G27"/>
  <c r="F27"/>
  <c r="E27"/>
  <c r="P26"/>
  <c r="P27" s="1"/>
  <c r="O26"/>
  <c r="O27" s="1"/>
  <c r="N26"/>
  <c r="N27" s="1"/>
  <c r="Q24"/>
  <c r="L24"/>
  <c r="K24"/>
  <c r="J24"/>
  <c r="I24"/>
  <c r="H24"/>
  <c r="G24"/>
  <c r="F24"/>
  <c r="E24"/>
  <c r="P23"/>
  <c r="O23"/>
  <c r="N23"/>
  <c r="P22"/>
  <c r="O22"/>
  <c r="N22"/>
  <c r="Q20"/>
  <c r="M20"/>
  <c r="L20"/>
  <c r="K20"/>
  <c r="J20"/>
  <c r="I20"/>
  <c r="H20"/>
  <c r="G20"/>
  <c r="F20"/>
  <c r="E20"/>
  <c r="P19"/>
  <c r="O19"/>
  <c r="N19"/>
  <c r="P18"/>
  <c r="O18"/>
  <c r="N18"/>
  <c r="Q16"/>
  <c r="L16"/>
  <c r="K16"/>
  <c r="J16"/>
  <c r="I16"/>
  <c r="H16"/>
  <c r="G16"/>
  <c r="F16"/>
  <c r="E16"/>
  <c r="P15"/>
  <c r="O15"/>
  <c r="N15"/>
  <c r="P14"/>
  <c r="P16" s="1"/>
  <c r="O14"/>
  <c r="N14"/>
  <c r="J37" l="1"/>
  <c r="O16"/>
  <c r="N20"/>
  <c r="P24"/>
  <c r="P37" s="1"/>
  <c r="N16"/>
  <c r="O20"/>
  <c r="P20"/>
  <c r="O24"/>
  <c r="N24"/>
  <c r="N37" s="1"/>
</calcChain>
</file>

<file path=xl/sharedStrings.xml><?xml version="1.0" encoding="utf-8"?>
<sst xmlns="http://schemas.openxmlformats.org/spreadsheetml/2006/main" count="128" uniqueCount="83">
  <si>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</si>
  <si>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</si>
  <si>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</si>
  <si>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</si>
  <si>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</si>
  <si>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</si>
  <si>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</si>
  <si>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</si>
  <si>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CUENTA:2.1.1.2.08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</si>
  <si>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</si>
  <si>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</si>
  <si>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</si>
  <si>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</si>
  <si>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</si>
  <si>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</si>
  <si>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</si>
  <si>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</si>
  <si>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</si>
  <si>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SUELDO BRUTO  (RD$)</t>
  </si>
  <si>
    <t>FECHA   DE    INICIO</t>
  </si>
  <si>
    <t>FECHA   DE    VENCIMIENTO</t>
  </si>
  <si>
    <t>SEXO</t>
  </si>
  <si>
    <t>SEGURO DE PENSION          (9.97%)</t>
  </si>
  <si>
    <t>RIESGO LABORAL (1.3%) (2*)</t>
  </si>
  <si>
    <t>SEGURO DE SALUD        (10.13%) (3*)</t>
  </si>
  <si>
    <t>REGISTRO DEPENDIENTE ADICIONAL        (4*)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</si>
  <si>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</si>
  <si>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</si>
  <si>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</si>
  <si>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</si>
  <si>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</si>
  <si>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</si>
  <si>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</si>
  <si>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DIVISION DE RECURSOS HUMANOS</t>
  </si>
  <si>
    <t>ANNY ROSARIO CORREA PEÑA</t>
  </si>
  <si>
    <t>ENC. DIVISION RECURSOS HUMANOS</t>
  </si>
  <si>
    <t>F</t>
  </si>
  <si>
    <t>CARRERA ADMINISTRATIVA</t>
  </si>
  <si>
    <t>LUIS HIGINIO DIAZ PUJOLS</t>
  </si>
  <si>
    <t>TECNICO DE NOMINA</t>
  </si>
  <si>
    <t>M</t>
  </si>
  <si>
    <t>SUB-TOTAL</t>
  </si>
  <si>
    <t>DIVISION DE PLANIFICACION Y DESARROLLO</t>
  </si>
  <si>
    <t>ISAAC TERRERO SANCHEZ</t>
  </si>
  <si>
    <t>ENC. DIVISION PLANIFIC Y DESARROLLO</t>
  </si>
  <si>
    <t>-</t>
  </si>
  <si>
    <t>JHONY MINIÑO LORENZO ALCANTARA</t>
  </si>
  <si>
    <t>ANALISTA DESARROLLO INSTITUCIONAL</t>
  </si>
  <si>
    <t>SECCION JURIDICA</t>
  </si>
  <si>
    <t>ARSENIO MERCADO PICHARDO</t>
  </si>
  <si>
    <t>ENC. SECCION JURIDICA</t>
  </si>
  <si>
    <t>WILLIAM DOMINGO AMPARO FABIAN</t>
  </si>
  <si>
    <t>PARALEGAL</t>
  </si>
  <si>
    <t>SECCION DE COMUNICACIONES</t>
  </si>
  <si>
    <t>ERIKA ELIZABETH PEGUERO</t>
  </si>
  <si>
    <t>ANALISTA DE DOCUMENTACION</t>
  </si>
  <si>
    <t>IMPUESTO  S/R       (Ley 11-92)
(1*)</t>
  </si>
  <si>
    <t>FECHA  DE    INICIO</t>
  </si>
  <si>
    <t>SEGURO DE PENSION   (9.97%)</t>
  </si>
  <si>
    <t>SEGURO DE SALUD  (10.13%)      (3*)</t>
  </si>
  <si>
    <t>REGISTRO DEPENDIENTE ADICIONAL  (4*)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</si>
  <si>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</si>
  <si>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</si>
  <si>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</si>
  <si>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</si>
  <si>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</si>
  <si>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</si>
  <si>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</si>
  <si>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</si>
  <si>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</si>
  <si>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</si>
  <si>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</si>
  <si>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</si>
  <si>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</si>
  <si>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</si>
  <si>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</si>
  <si>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</si>
  <si>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 xml:space="preserve">                                            CONCEPTO: PAGO SUELDO NOMINA CONTRATADO CORRESPONDIENTE AL MES DE FEBRERO 2022</t>
  </si>
  <si>
    <t xml:space="preserve">                                             CONCEPTO: PAGO SUELDO NOMINA CONTRATADO CORRESPONDIENTE AL MES DE FEBRERO 2022</t>
  </si>
  <si>
    <t>Firmas Autorizadas para el documento de Gasto No. 2022-5112-01-01-0001-31</t>
  </si>
  <si>
    <t>DIRECCION EJECUTIVA</t>
  </si>
  <si>
    <t>YSAAC JULIO VARGAS CASTILLO</t>
  </si>
  <si>
    <t>TECN. OFIC. ACCESO A LA INFORMACION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</si>
</sst>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right" vertical="center" wrapText="1" shrinkToFit="1"/>
    </xf>
    <xf numFmtId="2" fontId="9" fillId="2" borderId="0" xfId="0" applyNumberFormat="1" applyFont="1" applyFill="1" applyBorder="1" applyAlignment="1">
      <alignment horizontal="right" vertical="center" wrapText="1" shrinkToFi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165" fontId="8" fillId="2" borderId="0" xfId="0" applyNumberFormat="1" applyFont="1" applyFill="1" applyBorder="1" applyAlignment="1">
      <alignment horizontal="right" vertical="center" wrapText="1" shrinkToFit="1"/>
    </xf>
    <xf numFmtId="14" fontId="8" fillId="0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right" wrapText="1"/>
    </xf>
    <xf numFmtId="165" fontId="10" fillId="5" borderId="0" xfId="0" applyNumberFormat="1" applyFont="1" applyFill="1" applyBorder="1" applyAlignment="1">
      <alignment horizontal="right" wrapText="1"/>
    </xf>
    <xf numFmtId="4" fontId="7" fillId="5" borderId="0" xfId="0" applyNumberFormat="1" applyFont="1" applyFill="1" applyBorder="1" applyAlignment="1">
      <alignment horizontal="right" wrapText="1"/>
    </xf>
    <xf numFmtId="2" fontId="7" fillId="5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center" shrinkToFit="1"/>
    </xf>
    <xf numFmtId="2" fontId="9" fillId="2" borderId="0" xfId="0" applyNumberFormat="1" applyFont="1" applyFill="1" applyBorder="1" applyAlignment="1">
      <alignment horizontal="right" vertical="center" shrinkToFit="1"/>
    </xf>
    <xf numFmtId="4" fontId="8" fillId="2" borderId="0" xfId="0" applyNumberFormat="1" applyFont="1" applyFill="1" applyBorder="1" applyAlignment="1">
      <alignment horizontal="right" vertical="center" shrinkToFit="1"/>
    </xf>
    <xf numFmtId="165" fontId="8" fillId="2" borderId="0" xfId="0" applyNumberFormat="1" applyFont="1" applyFill="1" applyBorder="1" applyAlignment="1">
      <alignment horizontal="right" vertical="center" shrinkToFit="1"/>
    </xf>
    <xf numFmtId="14" fontId="8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11" fillId="5" borderId="18" xfId="0" applyFont="1" applyFill="1" applyBorder="1" applyAlignment="1">
      <alignment horizontal="center" vertical="center"/>
    </xf>
    <xf numFmtId="165" fontId="13" fillId="5" borderId="18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1" fillId="5" borderId="18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/>
    </xf>
    <xf numFmtId="165" fontId="13" fillId="5" borderId="18" xfId="0" applyNumberFormat="1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70912</xdr:colOff>
      <xdr:row>0</xdr:row>
      <xdr:rowOff>0</xdr:rowOff>
    </xdr:from>
    <xdr:to>
      <xdr:col>9</xdr:col>
      <xdr:colOff>214816</xdr:colOff>
      <xdr:row>0</xdr:row>
      <xdr:rowOff>433388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6962" y="0"/>
          <a:ext cx="1353078" cy="43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70893</xdr:colOff>
      <xdr:row>27</xdr:row>
      <xdr:rowOff>19058</xdr:rowOff>
    </xdr:from>
    <xdr:to>
      <xdr:col>9</xdr:col>
      <xdr:colOff>229081</xdr:colOff>
      <xdr:row>29</xdr:row>
      <xdr:rowOff>80970</xdr:rowOff>
    </xdr:to>
    <xdr:pic>
      <xdr:nvPicPr>
        <xdr:cNvPr id="3" name="2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6943" y="4162433"/>
          <a:ext cx="1367362" cy="500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C1" zoomScale="190" zoomScaleNormal="190" workbookViewId="0">
      <selection activeCell="G14" sqref="G14"/>
    </sheetView>
  </sheetViews>
  <sheetFormatPr baseColWidth="10" defaultRowHeight="14.4"/>
  <cols>
    <col min="1" max="1" width="11.33203125" customWidth="1"/>
    <col min="2" max="2" width="12.5546875" customWidth="1"/>
    <col min="3" max="3" width="3" customWidth="1"/>
    <col min="4" max="4" width="8.5546875" customWidth="1"/>
    <col min="5" max="5" width="4.88671875" customWidth="1"/>
    <col min="6" max="6" width="5.6640625" customWidth="1"/>
    <col min="7" max="7" width="3.33203125" customWidth="1"/>
    <col min="8" max="9" width="4.5546875" customWidth="1"/>
    <col min="10" max="10" width="4.33203125" customWidth="1"/>
    <col min="11" max="11" width="4.44140625" customWidth="1"/>
    <col min="12" max="12" width="4.5546875" customWidth="1"/>
    <col min="13" max="13" width="5.6640625" customWidth="1"/>
    <col min="14" max="15" width="4.6640625" customWidth="1"/>
    <col min="16" max="16" width="4.44140625" customWidth="1"/>
    <col min="17" max="17" width="4.88671875" customWidth="1"/>
    <col min="18" max="18" width="3.5546875" customWidth="1"/>
    <col min="19" max="19" width="3.6640625" customWidth="1"/>
  </cols>
  <sheetData>
    <row r="1" spans="1:19" ht="35.1" customHeight="1"/>
    <row r="2" spans="1:19" ht="8.1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8.1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5.0999999999999996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8.1" customHeight="1">
      <c r="A5" s="4"/>
      <c r="B5" s="3" t="s">
        <v>77</v>
      </c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9.9" customHeight="1">
      <c r="A6" s="6" t="s">
        <v>2</v>
      </c>
      <c r="B6" s="7" t="s">
        <v>3</v>
      </c>
      <c r="C6" s="7"/>
      <c r="D6" s="8" t="s">
        <v>4</v>
      </c>
      <c r="E6" s="7" t="s">
        <v>5</v>
      </c>
      <c r="F6" s="7"/>
      <c r="G6" s="7"/>
      <c r="H6" s="7" t="s">
        <v>6</v>
      </c>
      <c r="I6" s="7"/>
      <c r="J6" s="9" t="s">
        <v>7</v>
      </c>
      <c r="K6" s="9"/>
      <c r="L6" s="7" t="s">
        <v>8</v>
      </c>
      <c r="M6" s="7"/>
      <c r="N6" s="7"/>
      <c r="O6" s="7" t="s">
        <v>9</v>
      </c>
      <c r="P6" s="7"/>
      <c r="Q6" s="7"/>
      <c r="R6" s="7"/>
      <c r="S6" s="10"/>
    </row>
    <row r="7" spans="1:19">
      <c r="A7" s="65" t="s">
        <v>10</v>
      </c>
      <c r="B7" s="65" t="s">
        <v>11</v>
      </c>
      <c r="C7" s="61"/>
      <c r="D7" s="65" t="s">
        <v>12</v>
      </c>
      <c r="E7" s="65" t="s">
        <v>13</v>
      </c>
      <c r="F7" s="68" t="s">
        <v>14</v>
      </c>
      <c r="G7" s="68" t="s">
        <v>15</v>
      </c>
      <c r="H7" s="68" t="s">
        <v>16</v>
      </c>
      <c r="I7" s="68"/>
      <c r="J7" s="68"/>
      <c r="K7" s="68"/>
      <c r="L7" s="68"/>
      <c r="M7" s="68"/>
      <c r="N7" s="68"/>
      <c r="O7" s="68" t="s">
        <v>17</v>
      </c>
      <c r="P7" s="68"/>
      <c r="Q7" s="68" t="s">
        <v>18</v>
      </c>
      <c r="R7" s="68" t="s">
        <v>19</v>
      </c>
      <c r="S7" s="68" t="s">
        <v>20</v>
      </c>
    </row>
    <row r="8" spans="1:19">
      <c r="A8" s="65"/>
      <c r="B8" s="66"/>
      <c r="C8" s="63" t="s">
        <v>21</v>
      </c>
      <c r="D8" s="67"/>
      <c r="E8" s="65"/>
      <c r="F8" s="68"/>
      <c r="G8" s="68"/>
      <c r="H8" s="69" t="s">
        <v>22</v>
      </c>
      <c r="I8" s="69"/>
      <c r="J8" s="68" t="s">
        <v>23</v>
      </c>
      <c r="K8" s="69" t="s">
        <v>24</v>
      </c>
      <c r="L8" s="69"/>
      <c r="M8" s="68" t="s">
        <v>25</v>
      </c>
      <c r="N8" s="68" t="s">
        <v>26</v>
      </c>
      <c r="O8" s="68" t="s">
        <v>27</v>
      </c>
      <c r="P8" s="68" t="s">
        <v>28</v>
      </c>
      <c r="Q8" s="68"/>
      <c r="R8" s="68"/>
      <c r="S8" s="68"/>
    </row>
    <row r="9" spans="1:19" ht="15" customHeight="1">
      <c r="A9" s="65"/>
      <c r="B9" s="65"/>
      <c r="C9" s="62"/>
      <c r="D9" s="65"/>
      <c r="E9" s="65"/>
      <c r="F9" s="68"/>
      <c r="G9" s="68"/>
      <c r="H9" s="42" t="s">
        <v>29</v>
      </c>
      <c r="I9" s="42" t="s">
        <v>30</v>
      </c>
      <c r="J9" s="68"/>
      <c r="K9" s="42" t="s">
        <v>31</v>
      </c>
      <c r="L9" s="42" t="s">
        <v>32</v>
      </c>
      <c r="M9" s="68"/>
      <c r="N9" s="68"/>
      <c r="O9" s="68"/>
      <c r="P9" s="68"/>
      <c r="Q9" s="68"/>
      <c r="R9" s="68"/>
      <c r="S9" s="68"/>
    </row>
    <row r="10" spans="1:19" ht="5.0999999999999996" customHeight="1">
      <c r="A10" s="57" t="s">
        <v>80</v>
      </c>
      <c r="B10" s="18"/>
      <c r="C10" s="18"/>
      <c r="D10" s="18"/>
      <c r="E10" s="19"/>
      <c r="F10" s="19"/>
      <c r="G10" s="19"/>
      <c r="H10" s="19"/>
      <c r="I10" s="35"/>
      <c r="J10" s="36"/>
      <c r="K10" s="19"/>
      <c r="L10" s="37"/>
      <c r="M10" s="19"/>
      <c r="N10" s="37"/>
      <c r="O10" s="37"/>
      <c r="P10" s="37"/>
      <c r="Q10" s="38"/>
      <c r="R10" s="39"/>
      <c r="S10" s="39"/>
    </row>
    <row r="11" spans="1:19">
      <c r="A11" s="17" t="s">
        <v>81</v>
      </c>
      <c r="B11" s="17" t="s">
        <v>82</v>
      </c>
      <c r="C11" s="18" t="s">
        <v>40</v>
      </c>
      <c r="D11" s="18" t="s">
        <v>37</v>
      </c>
      <c r="E11" s="19">
        <v>35000</v>
      </c>
      <c r="F11" s="19"/>
      <c r="G11" s="19">
        <v>25</v>
      </c>
      <c r="H11" s="19">
        <v>1004.5</v>
      </c>
      <c r="I11" s="35">
        <v>2485</v>
      </c>
      <c r="J11" s="36">
        <v>385</v>
      </c>
      <c r="K11" s="19">
        <v>1064</v>
      </c>
      <c r="L11" s="37">
        <v>2481.5</v>
      </c>
      <c r="M11" s="19"/>
      <c r="N11" s="37">
        <f>SUM(H11:L11)</f>
        <v>7420</v>
      </c>
      <c r="O11" s="37">
        <f>SUM(H11+K11)</f>
        <v>2068.5</v>
      </c>
      <c r="P11" s="37">
        <f>SUM(I11+J11+L11)</f>
        <v>5351.5</v>
      </c>
      <c r="Q11" s="38">
        <v>32906.5</v>
      </c>
      <c r="R11" s="39">
        <v>44105</v>
      </c>
      <c r="S11" s="39">
        <v>44713</v>
      </c>
    </row>
    <row r="12" spans="1:19" ht="12" customHeight="1">
      <c r="A12" s="25" t="s">
        <v>41</v>
      </c>
      <c r="B12" s="26"/>
      <c r="C12" s="26">
        <v>1</v>
      </c>
      <c r="D12" s="26"/>
      <c r="E12" s="27">
        <f t="shared" ref="E12:L12" si="0">SUM(E10:E11)</f>
        <v>35000</v>
      </c>
      <c r="F12" s="28">
        <f t="shared" si="0"/>
        <v>0</v>
      </c>
      <c r="G12" s="27">
        <f t="shared" si="0"/>
        <v>25</v>
      </c>
      <c r="H12" s="28">
        <f t="shared" si="0"/>
        <v>1004.5</v>
      </c>
      <c r="I12" s="29">
        <f t="shared" si="0"/>
        <v>2485</v>
      </c>
      <c r="J12" s="30">
        <f t="shared" si="0"/>
        <v>385</v>
      </c>
      <c r="K12" s="27">
        <f t="shared" si="0"/>
        <v>1064</v>
      </c>
      <c r="L12" s="29">
        <f t="shared" si="0"/>
        <v>2481.5</v>
      </c>
      <c r="M12" s="30">
        <v>0</v>
      </c>
      <c r="N12" s="29">
        <f>SUM(N10:N11)</f>
        <v>7420</v>
      </c>
      <c r="O12" s="29">
        <f>SUM(O10:O11)</f>
        <v>2068.5</v>
      </c>
      <c r="P12" s="29">
        <f>SUM(P10:P11)</f>
        <v>5351.5</v>
      </c>
      <c r="Q12" s="27">
        <f>SUM(Q10:Q11)</f>
        <v>32906.5</v>
      </c>
      <c r="R12" s="26"/>
      <c r="S12" s="26"/>
    </row>
    <row r="13" spans="1:19" ht="5.0999999999999996" customHeight="1">
      <c r="A13" s="70" t="s">
        <v>33</v>
      </c>
      <c r="B13" s="70"/>
      <c r="C13" s="13"/>
      <c r="D13" s="13"/>
      <c r="E13" s="13"/>
      <c r="F13" s="14"/>
      <c r="G13" s="13"/>
      <c r="H13" s="15"/>
      <c r="I13" s="16"/>
      <c r="J13" s="13"/>
      <c r="K13" s="16"/>
      <c r="L13" s="16"/>
      <c r="M13" s="13"/>
      <c r="N13" s="13"/>
      <c r="O13" s="13"/>
      <c r="P13" s="13"/>
      <c r="Q13" s="13"/>
      <c r="R13" s="13"/>
      <c r="S13" s="13"/>
    </row>
    <row r="14" spans="1:19">
      <c r="A14" s="17" t="s">
        <v>34</v>
      </c>
      <c r="B14" s="17" t="s">
        <v>35</v>
      </c>
      <c r="C14" s="18" t="s">
        <v>36</v>
      </c>
      <c r="D14" s="18" t="s">
        <v>37</v>
      </c>
      <c r="E14" s="19">
        <v>85000</v>
      </c>
      <c r="F14" s="19">
        <v>8577.06</v>
      </c>
      <c r="G14" s="19">
        <v>25</v>
      </c>
      <c r="H14" s="19">
        <v>2439.5</v>
      </c>
      <c r="I14" s="20">
        <v>6035</v>
      </c>
      <c r="J14" s="21">
        <v>715.55</v>
      </c>
      <c r="K14" s="19">
        <v>2584</v>
      </c>
      <c r="L14" s="22">
        <v>6026.5</v>
      </c>
      <c r="M14" s="19"/>
      <c r="N14" s="22">
        <f>SUM(H14:L14)</f>
        <v>17800.55</v>
      </c>
      <c r="O14" s="22">
        <f>SUM(H14+K14)</f>
        <v>5023.5</v>
      </c>
      <c r="P14" s="22">
        <f>SUM(I14+J14+L14)</f>
        <v>12777.05</v>
      </c>
      <c r="Q14" s="23">
        <v>71374.44</v>
      </c>
      <c r="R14" s="24">
        <v>44084</v>
      </c>
      <c r="S14" s="24">
        <v>44652</v>
      </c>
    </row>
    <row r="15" spans="1:19">
      <c r="A15" s="17" t="s">
        <v>38</v>
      </c>
      <c r="B15" s="17" t="s">
        <v>39</v>
      </c>
      <c r="C15" s="18" t="s">
        <v>40</v>
      </c>
      <c r="D15" s="18" t="s">
        <v>37</v>
      </c>
      <c r="E15" s="19">
        <v>40000</v>
      </c>
      <c r="F15" s="19">
        <v>442.65</v>
      </c>
      <c r="G15" s="19">
        <v>25</v>
      </c>
      <c r="H15" s="19">
        <v>1148</v>
      </c>
      <c r="I15" s="20">
        <v>2840</v>
      </c>
      <c r="J15" s="21">
        <v>440</v>
      </c>
      <c r="K15" s="19">
        <v>1216</v>
      </c>
      <c r="L15" s="22">
        <v>2836</v>
      </c>
      <c r="M15" s="19"/>
      <c r="N15" s="22">
        <f>SUM(H15:L15)</f>
        <v>8480</v>
      </c>
      <c r="O15" s="22">
        <f>SUM(H15+K15)</f>
        <v>2364</v>
      </c>
      <c r="P15" s="22">
        <f>SUM(I15+J15+L15)</f>
        <v>6116</v>
      </c>
      <c r="Q15" s="22">
        <v>37168.35</v>
      </c>
      <c r="R15" s="24">
        <v>44105</v>
      </c>
      <c r="S15" s="24">
        <v>44652</v>
      </c>
    </row>
    <row r="16" spans="1:19" ht="12" customHeight="1">
      <c r="A16" s="25" t="s">
        <v>41</v>
      </c>
      <c r="B16" s="26"/>
      <c r="C16" s="26">
        <v>2</v>
      </c>
      <c r="D16" s="26"/>
      <c r="E16" s="27">
        <f t="shared" ref="E16:L16" si="1">SUM(E14:E15)</f>
        <v>125000</v>
      </c>
      <c r="F16" s="28">
        <f t="shared" si="1"/>
        <v>9019.7099999999991</v>
      </c>
      <c r="G16" s="27">
        <f t="shared" si="1"/>
        <v>50</v>
      </c>
      <c r="H16" s="28">
        <f t="shared" si="1"/>
        <v>3587.5</v>
      </c>
      <c r="I16" s="29">
        <f t="shared" si="1"/>
        <v>8875</v>
      </c>
      <c r="J16" s="30">
        <f t="shared" si="1"/>
        <v>1155.55</v>
      </c>
      <c r="K16" s="27">
        <f t="shared" si="1"/>
        <v>3800</v>
      </c>
      <c r="L16" s="29">
        <f t="shared" si="1"/>
        <v>8862.5</v>
      </c>
      <c r="M16" s="30">
        <v>0</v>
      </c>
      <c r="N16" s="29">
        <f>SUM(N14:N15)</f>
        <v>26280.55</v>
      </c>
      <c r="O16" s="29">
        <f>SUM(O14:O15)</f>
        <v>7387.5</v>
      </c>
      <c r="P16" s="29">
        <f>SUM(P14:P15)</f>
        <v>18893.05</v>
      </c>
      <c r="Q16" s="27">
        <f>SUM(Q14:Q15)</f>
        <v>108542.79000000001</v>
      </c>
      <c r="R16" s="26"/>
      <c r="S16" s="26"/>
    </row>
    <row r="17" spans="1:19" ht="5.0999999999999996" customHeight="1">
      <c r="A17" s="71" t="s">
        <v>42</v>
      </c>
      <c r="B17" s="71"/>
      <c r="C17" s="31"/>
      <c r="D17" s="31"/>
      <c r="E17" s="31"/>
      <c r="F17" s="32"/>
      <c r="G17" s="31"/>
      <c r="H17" s="33"/>
      <c r="I17" s="34"/>
      <c r="J17" s="31"/>
      <c r="K17" s="34"/>
      <c r="L17" s="34"/>
      <c r="M17" s="31"/>
      <c r="N17" s="31"/>
      <c r="O17" s="31"/>
      <c r="P17" s="31"/>
      <c r="Q17" s="31"/>
      <c r="R17" s="31"/>
      <c r="S17" s="31"/>
    </row>
    <row r="18" spans="1:19">
      <c r="A18" s="17" t="s">
        <v>43</v>
      </c>
      <c r="B18" s="17" t="s">
        <v>44</v>
      </c>
      <c r="C18" s="18" t="s">
        <v>40</v>
      </c>
      <c r="D18" s="18" t="s">
        <v>37</v>
      </c>
      <c r="E18" s="19">
        <v>100000</v>
      </c>
      <c r="F18" s="19">
        <v>12105.44</v>
      </c>
      <c r="G18" s="19">
        <v>25</v>
      </c>
      <c r="H18" s="19">
        <v>2870</v>
      </c>
      <c r="I18" s="35">
        <v>7100</v>
      </c>
      <c r="J18" s="36">
        <v>715.55</v>
      </c>
      <c r="K18" s="19">
        <v>3040</v>
      </c>
      <c r="L18" s="37">
        <v>7090</v>
      </c>
      <c r="M18" s="19" t="s">
        <v>45</v>
      </c>
      <c r="N18" s="37">
        <f>SUM(H18:L18)</f>
        <v>20815.55</v>
      </c>
      <c r="O18" s="37">
        <f>SUM(H18+K18)</f>
        <v>5910</v>
      </c>
      <c r="P18" s="37">
        <f>SUM(I18+J18+L18)</f>
        <v>14905.55</v>
      </c>
      <c r="Q18" s="38">
        <v>81959.56</v>
      </c>
      <c r="R18" s="39">
        <v>44166</v>
      </c>
      <c r="S18" s="39">
        <v>44713</v>
      </c>
    </row>
    <row r="19" spans="1:19">
      <c r="A19" s="17" t="s">
        <v>46</v>
      </c>
      <c r="B19" s="17" t="s">
        <v>47</v>
      </c>
      <c r="C19" s="18" t="s">
        <v>40</v>
      </c>
      <c r="D19" s="18" t="s">
        <v>37</v>
      </c>
      <c r="E19" s="19">
        <v>60000</v>
      </c>
      <c r="F19" s="19">
        <v>3486.65</v>
      </c>
      <c r="G19" s="19">
        <v>25</v>
      </c>
      <c r="H19" s="19">
        <v>1722</v>
      </c>
      <c r="I19" s="35">
        <v>4260</v>
      </c>
      <c r="J19" s="36">
        <v>660</v>
      </c>
      <c r="K19" s="19">
        <v>1824</v>
      </c>
      <c r="L19" s="37">
        <v>4254</v>
      </c>
      <c r="M19" s="40">
        <v>1350.12</v>
      </c>
      <c r="N19" s="37">
        <f>SUM(H19:L19)</f>
        <v>12720</v>
      </c>
      <c r="O19" s="37">
        <f>SUM(H19+K19)</f>
        <v>3546</v>
      </c>
      <c r="P19" s="37">
        <f>SUM(I19+J19+L19)</f>
        <v>9174</v>
      </c>
      <c r="Q19" s="37">
        <v>51592.23</v>
      </c>
      <c r="R19" s="39">
        <v>44105</v>
      </c>
      <c r="S19" s="39">
        <v>44652</v>
      </c>
    </row>
    <row r="20" spans="1:19" ht="12" customHeight="1">
      <c r="A20" s="25" t="s">
        <v>41</v>
      </c>
      <c r="B20" s="26"/>
      <c r="C20" s="26">
        <v>2</v>
      </c>
      <c r="D20" s="26"/>
      <c r="E20" s="27">
        <f t="shared" ref="E20:L20" si="2">SUM(E18:E19)</f>
        <v>160000</v>
      </c>
      <c r="F20" s="28">
        <f t="shared" si="2"/>
        <v>15592.09</v>
      </c>
      <c r="G20" s="27">
        <f t="shared" si="2"/>
        <v>50</v>
      </c>
      <c r="H20" s="28">
        <f t="shared" si="2"/>
        <v>4592</v>
      </c>
      <c r="I20" s="29">
        <f t="shared" si="2"/>
        <v>11360</v>
      </c>
      <c r="J20" s="30">
        <f t="shared" si="2"/>
        <v>1375.55</v>
      </c>
      <c r="K20" s="27">
        <f t="shared" si="2"/>
        <v>4864</v>
      </c>
      <c r="L20" s="29">
        <f t="shared" si="2"/>
        <v>11344</v>
      </c>
      <c r="M20" s="27">
        <f>SUM(M19)</f>
        <v>1350.12</v>
      </c>
      <c r="N20" s="29">
        <f>SUM(N18:N19)</f>
        <v>33535.550000000003</v>
      </c>
      <c r="O20" s="29">
        <f>SUM(O18:O19)</f>
        <v>9456</v>
      </c>
      <c r="P20" s="29">
        <f>SUM(P18:P19)</f>
        <v>24079.55</v>
      </c>
      <c r="Q20" s="27">
        <f>SUM(Q18:Q19)</f>
        <v>133551.79</v>
      </c>
      <c r="R20" s="26"/>
      <c r="S20" s="26"/>
    </row>
    <row r="21" spans="1:19" ht="5.0999999999999996" customHeight="1">
      <c r="A21" s="41" t="s">
        <v>48</v>
      </c>
      <c r="B21" s="31"/>
      <c r="C21" s="31"/>
      <c r="D21" s="31"/>
      <c r="E21" s="31"/>
      <c r="F21" s="32"/>
      <c r="G21" s="31"/>
      <c r="H21" s="33"/>
      <c r="I21" s="34"/>
      <c r="J21" s="31"/>
      <c r="K21" s="34"/>
      <c r="L21" s="34"/>
      <c r="M21" s="31"/>
      <c r="N21" s="31"/>
      <c r="O21" s="31"/>
      <c r="P21" s="31"/>
      <c r="Q21" s="31"/>
      <c r="R21" s="31"/>
      <c r="S21" s="31"/>
    </row>
    <row r="22" spans="1:19">
      <c r="A22" s="17" t="s">
        <v>49</v>
      </c>
      <c r="B22" s="17" t="s">
        <v>50</v>
      </c>
      <c r="C22" s="18" t="s">
        <v>40</v>
      </c>
      <c r="D22" s="18" t="s">
        <v>37</v>
      </c>
      <c r="E22" s="19">
        <v>80000</v>
      </c>
      <c r="F22" s="19">
        <v>7400.94</v>
      </c>
      <c r="G22" s="19">
        <v>25</v>
      </c>
      <c r="H22" s="19">
        <v>2296</v>
      </c>
      <c r="I22" s="35">
        <v>5680</v>
      </c>
      <c r="J22" s="36">
        <v>715.55</v>
      </c>
      <c r="K22" s="19">
        <v>2432</v>
      </c>
      <c r="L22" s="37">
        <v>5672</v>
      </c>
      <c r="M22" s="19"/>
      <c r="N22" s="37">
        <f>SUM(H22:L22)</f>
        <v>16795.55</v>
      </c>
      <c r="O22" s="37">
        <f>SUM(H22+K22)</f>
        <v>4728</v>
      </c>
      <c r="P22" s="37">
        <f>SUM(I22+J22+L22)</f>
        <v>12067.55</v>
      </c>
      <c r="Q22" s="38">
        <v>67846.06</v>
      </c>
      <c r="R22" s="39">
        <v>44287</v>
      </c>
      <c r="S22" s="39">
        <v>44652</v>
      </c>
    </row>
    <row r="23" spans="1:19">
      <c r="A23" s="17" t="s">
        <v>51</v>
      </c>
      <c r="B23" s="17" t="s">
        <v>52</v>
      </c>
      <c r="C23" s="18" t="s">
        <v>40</v>
      </c>
      <c r="D23" s="18" t="s">
        <v>37</v>
      </c>
      <c r="E23" s="19">
        <v>40000</v>
      </c>
      <c r="F23" s="19">
        <v>442.65</v>
      </c>
      <c r="G23" s="19">
        <v>25</v>
      </c>
      <c r="H23" s="19">
        <v>1148</v>
      </c>
      <c r="I23" s="35">
        <v>2840</v>
      </c>
      <c r="J23" s="36">
        <v>440</v>
      </c>
      <c r="K23" s="19">
        <v>1216</v>
      </c>
      <c r="L23" s="37">
        <v>2836</v>
      </c>
      <c r="M23" s="19"/>
      <c r="N23" s="37">
        <f>SUM(H23:L23)</f>
        <v>8480</v>
      </c>
      <c r="O23" s="37">
        <f>SUM(H23+K23)</f>
        <v>2364</v>
      </c>
      <c r="P23" s="37">
        <f>SUM(I23+J23+L23)</f>
        <v>6116</v>
      </c>
      <c r="Q23" s="38">
        <v>37168.35</v>
      </c>
      <c r="R23" s="39">
        <v>44084</v>
      </c>
      <c r="S23" s="39">
        <v>44652</v>
      </c>
    </row>
    <row r="24" spans="1:19" ht="12" customHeight="1">
      <c r="A24" s="25" t="s">
        <v>41</v>
      </c>
      <c r="B24" s="26"/>
      <c r="C24" s="26">
        <v>2</v>
      </c>
      <c r="D24" s="26"/>
      <c r="E24" s="27">
        <f t="shared" ref="E24:L24" si="3">SUM(E22:E23)</f>
        <v>120000</v>
      </c>
      <c r="F24" s="28">
        <f t="shared" si="3"/>
        <v>7843.5899999999992</v>
      </c>
      <c r="G24" s="27">
        <f t="shared" si="3"/>
        <v>50</v>
      </c>
      <c r="H24" s="28">
        <f t="shared" si="3"/>
        <v>3444</v>
      </c>
      <c r="I24" s="29">
        <f t="shared" si="3"/>
        <v>8520</v>
      </c>
      <c r="J24" s="30">
        <f t="shared" si="3"/>
        <v>1155.55</v>
      </c>
      <c r="K24" s="27">
        <f t="shared" si="3"/>
        <v>3648</v>
      </c>
      <c r="L24" s="29">
        <f t="shared" si="3"/>
        <v>8508</v>
      </c>
      <c r="M24" s="30">
        <v>0</v>
      </c>
      <c r="N24" s="29">
        <f>SUM(N22:N23)</f>
        <v>25275.55</v>
      </c>
      <c r="O24" s="29">
        <f>SUM(O22:O23)</f>
        <v>7092</v>
      </c>
      <c r="P24" s="29">
        <f>SUM(P22:P23)</f>
        <v>18183.55</v>
      </c>
      <c r="Q24" s="27">
        <f>SUM(Q22:Q23)</f>
        <v>105014.41</v>
      </c>
      <c r="R24" s="26"/>
      <c r="S24" s="26"/>
    </row>
    <row r="25" spans="1:19" ht="5.0999999999999996" customHeight="1">
      <c r="A25" s="57" t="s">
        <v>53</v>
      </c>
      <c r="B25" s="18"/>
      <c r="C25" s="18"/>
      <c r="D25" s="18"/>
      <c r="E25" s="19"/>
      <c r="F25" s="19"/>
      <c r="G25" s="19"/>
      <c r="H25" s="19"/>
      <c r="I25" s="35"/>
      <c r="J25" s="36"/>
      <c r="K25" s="19"/>
      <c r="L25" s="37"/>
      <c r="M25" s="19"/>
      <c r="N25" s="37"/>
      <c r="O25" s="37"/>
      <c r="P25" s="37"/>
      <c r="Q25" s="38"/>
      <c r="R25" s="39"/>
      <c r="S25" s="39"/>
    </row>
    <row r="26" spans="1:19">
      <c r="A26" s="17" t="s">
        <v>54</v>
      </c>
      <c r="B26" s="17" t="s">
        <v>55</v>
      </c>
      <c r="C26" s="18" t="s">
        <v>36</v>
      </c>
      <c r="D26" s="18" t="s">
        <v>37</v>
      </c>
      <c r="E26" s="19">
        <v>45000</v>
      </c>
      <c r="F26" s="19">
        <v>1353.53</v>
      </c>
      <c r="G26" s="19">
        <v>25</v>
      </c>
      <c r="H26" s="19">
        <v>1291.5</v>
      </c>
      <c r="I26" s="35">
        <v>3195</v>
      </c>
      <c r="J26" s="36">
        <v>495</v>
      </c>
      <c r="K26" s="19">
        <v>1368</v>
      </c>
      <c r="L26" s="37">
        <v>3190.5</v>
      </c>
      <c r="M26" s="19"/>
      <c r="N26" s="37">
        <f>SUM(H26:L26)</f>
        <v>9540</v>
      </c>
      <c r="O26" s="37">
        <f>SUM(H26+K26)</f>
        <v>2659.5</v>
      </c>
      <c r="P26" s="37">
        <f>SUM(I26+J26+L26)</f>
        <v>6880.5</v>
      </c>
      <c r="Q26" s="38">
        <v>40961.97</v>
      </c>
      <c r="R26" s="39">
        <v>44440</v>
      </c>
      <c r="S26" s="39">
        <v>44621</v>
      </c>
    </row>
    <row r="27" spans="1:19" ht="12" customHeight="1">
      <c r="A27" s="25" t="s">
        <v>41</v>
      </c>
      <c r="B27" s="26"/>
      <c r="C27" s="26">
        <v>1</v>
      </c>
      <c r="D27" s="26"/>
      <c r="E27" s="27">
        <f t="shared" ref="E27:L27" si="4">SUM(E25:E26)</f>
        <v>45000</v>
      </c>
      <c r="F27" s="28">
        <f t="shared" si="4"/>
        <v>1353.53</v>
      </c>
      <c r="G27" s="27">
        <f t="shared" si="4"/>
        <v>25</v>
      </c>
      <c r="H27" s="28">
        <f t="shared" si="4"/>
        <v>1291.5</v>
      </c>
      <c r="I27" s="29">
        <f t="shared" si="4"/>
        <v>3195</v>
      </c>
      <c r="J27" s="30">
        <f t="shared" si="4"/>
        <v>495</v>
      </c>
      <c r="K27" s="27">
        <f t="shared" si="4"/>
        <v>1368</v>
      </c>
      <c r="L27" s="29">
        <f t="shared" si="4"/>
        <v>3190.5</v>
      </c>
      <c r="M27" s="30">
        <v>0</v>
      </c>
      <c r="N27" s="29">
        <f>SUM(N25:N26)</f>
        <v>9540</v>
      </c>
      <c r="O27" s="29">
        <f>SUM(O25:O26)</f>
        <v>2659.5</v>
      </c>
      <c r="P27" s="29">
        <f>SUM(P25:P26)</f>
        <v>6880.5</v>
      </c>
      <c r="Q27" s="27">
        <f>SUM(Q25:Q26)</f>
        <v>40961.97</v>
      </c>
      <c r="R27" s="26"/>
      <c r="S27" s="26"/>
    </row>
    <row r="28" spans="1:19" ht="20.100000000000001" customHeight="1">
      <c r="A28" s="17"/>
      <c r="B28" s="18"/>
      <c r="C28" s="18"/>
      <c r="D28" s="18"/>
      <c r="E28" s="19"/>
      <c r="F28" s="19"/>
      <c r="G28" s="19"/>
      <c r="H28" s="19"/>
      <c r="I28" s="35"/>
      <c r="J28" s="36"/>
      <c r="K28" s="19"/>
      <c r="L28" s="37"/>
      <c r="M28" s="19"/>
      <c r="N28" s="37"/>
      <c r="O28" s="37"/>
      <c r="P28" s="37"/>
      <c r="Q28" s="38"/>
      <c r="R28" s="39"/>
      <c r="S28" s="39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72" t="s">
        <v>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8.1" customHeight="1">
      <c r="A31" s="72" t="s">
        <v>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8.1" customHeight="1">
      <c r="A32" s="4"/>
      <c r="B32" s="3" t="s">
        <v>78</v>
      </c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" customHeight="1">
      <c r="A33" s="6" t="s">
        <v>2</v>
      </c>
      <c r="B33" s="7" t="s">
        <v>3</v>
      </c>
      <c r="C33" s="7"/>
      <c r="D33" s="8" t="s">
        <v>4</v>
      </c>
      <c r="E33" s="7" t="s">
        <v>5</v>
      </c>
      <c r="F33" s="7"/>
      <c r="G33" s="7"/>
      <c r="H33" s="7" t="s">
        <v>6</v>
      </c>
      <c r="I33" s="7"/>
      <c r="J33" s="9" t="s">
        <v>7</v>
      </c>
      <c r="K33" s="9"/>
      <c r="L33" s="7" t="s">
        <v>8</v>
      </c>
      <c r="M33" s="7"/>
      <c r="N33" s="7"/>
      <c r="O33" s="7" t="s">
        <v>9</v>
      </c>
      <c r="P33" s="7"/>
      <c r="Q33" s="7"/>
      <c r="R33" s="7"/>
      <c r="S33" s="10"/>
    </row>
    <row r="34" spans="1:19">
      <c r="A34" s="73" t="s">
        <v>10</v>
      </c>
      <c r="B34" s="73" t="s">
        <v>11</v>
      </c>
      <c r="C34" s="11"/>
      <c r="D34" s="73" t="s">
        <v>12</v>
      </c>
      <c r="E34" s="73" t="s">
        <v>13</v>
      </c>
      <c r="F34" s="76" t="s">
        <v>56</v>
      </c>
      <c r="G34" s="79" t="s">
        <v>15</v>
      </c>
      <c r="H34" s="89" t="s">
        <v>16</v>
      </c>
      <c r="I34" s="90"/>
      <c r="J34" s="90"/>
      <c r="K34" s="90"/>
      <c r="L34" s="90"/>
      <c r="M34" s="90"/>
      <c r="N34" s="91"/>
      <c r="O34" s="89" t="s">
        <v>17</v>
      </c>
      <c r="P34" s="91"/>
      <c r="Q34" s="76" t="s">
        <v>18</v>
      </c>
      <c r="R34" s="76" t="s">
        <v>57</v>
      </c>
      <c r="S34" s="76" t="s">
        <v>20</v>
      </c>
    </row>
    <row r="35" spans="1:19" ht="17.100000000000001" customHeight="1">
      <c r="A35" s="74"/>
      <c r="B35" s="74"/>
      <c r="C35" s="12" t="s">
        <v>21</v>
      </c>
      <c r="D35" s="74"/>
      <c r="E35" s="74"/>
      <c r="F35" s="77"/>
      <c r="G35" s="80"/>
      <c r="H35" s="82" t="s">
        <v>58</v>
      </c>
      <c r="I35" s="83"/>
      <c r="J35" s="84" t="s">
        <v>23</v>
      </c>
      <c r="K35" s="86" t="s">
        <v>59</v>
      </c>
      <c r="L35" s="87"/>
      <c r="M35" s="88" t="s">
        <v>60</v>
      </c>
      <c r="N35" s="88" t="s">
        <v>26</v>
      </c>
      <c r="O35" s="88" t="s">
        <v>27</v>
      </c>
      <c r="P35" s="88" t="s">
        <v>28</v>
      </c>
      <c r="Q35" s="77"/>
      <c r="R35" s="77"/>
      <c r="S35" s="77"/>
    </row>
    <row r="36" spans="1:19" ht="17.100000000000001" customHeight="1">
      <c r="A36" s="75"/>
      <c r="B36" s="75"/>
      <c r="C36" s="11"/>
      <c r="D36" s="75"/>
      <c r="E36" s="75"/>
      <c r="F36" s="78"/>
      <c r="G36" s="81"/>
      <c r="H36" s="42" t="s">
        <v>29</v>
      </c>
      <c r="I36" s="42" t="s">
        <v>30</v>
      </c>
      <c r="J36" s="85"/>
      <c r="K36" s="42" t="s">
        <v>31</v>
      </c>
      <c r="L36" s="43" t="s">
        <v>32</v>
      </c>
      <c r="M36" s="78"/>
      <c r="N36" s="78"/>
      <c r="O36" s="78"/>
      <c r="P36" s="78"/>
      <c r="Q36" s="78"/>
      <c r="R36" s="78"/>
      <c r="S36" s="78"/>
    </row>
    <row r="37" spans="1:19">
      <c r="A37" s="58" t="s">
        <v>61</v>
      </c>
      <c r="B37" s="59"/>
      <c r="C37" s="44">
        <v>8</v>
      </c>
      <c r="D37" s="59"/>
      <c r="E37" s="45">
        <f>SUM(E12+E16+E20+E24+E27)</f>
        <v>485000</v>
      </c>
      <c r="F37" s="45">
        <f t="shared" ref="F37:Q37" si="5">SUM(F12+F16+F20+F24+F27)</f>
        <v>33808.92</v>
      </c>
      <c r="G37" s="45">
        <f t="shared" si="5"/>
        <v>200</v>
      </c>
      <c r="H37" s="45">
        <f t="shared" si="5"/>
        <v>13919.5</v>
      </c>
      <c r="I37" s="45">
        <f t="shared" si="5"/>
        <v>34435</v>
      </c>
      <c r="J37" s="45">
        <f t="shared" si="5"/>
        <v>4566.6499999999996</v>
      </c>
      <c r="K37" s="45">
        <f t="shared" si="5"/>
        <v>14744</v>
      </c>
      <c r="L37" s="45">
        <f t="shared" si="5"/>
        <v>34386.5</v>
      </c>
      <c r="M37" s="45">
        <f t="shared" si="5"/>
        <v>1350.12</v>
      </c>
      <c r="N37" s="45">
        <f t="shared" si="5"/>
        <v>102051.65000000001</v>
      </c>
      <c r="O37" s="45">
        <f t="shared" si="5"/>
        <v>28663.5</v>
      </c>
      <c r="P37" s="45">
        <f t="shared" si="5"/>
        <v>73388.149999999994</v>
      </c>
      <c r="Q37" s="45">
        <f t="shared" si="5"/>
        <v>420977.45999999996</v>
      </c>
      <c r="R37" s="60"/>
      <c r="S37" s="60"/>
    </row>
    <row r="38" spans="1:19" ht="5.0999999999999996" customHeight="1">
      <c r="A38" s="46"/>
      <c r="B38" s="47" t="s">
        <v>62</v>
      </c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>
      <c r="A39" s="46"/>
      <c r="B39" s="47"/>
      <c r="C39" s="47"/>
      <c r="D39" s="48" t="s">
        <v>79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8.1" customHeight="1">
      <c r="A40" s="54" t="s">
        <v>63</v>
      </c>
      <c r="B40" s="49"/>
      <c r="C40" s="4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"/>
      <c r="O40" s="2"/>
      <c r="P40" s="46"/>
      <c r="Q40" s="46"/>
      <c r="R40" s="46"/>
      <c r="S40" s="46"/>
    </row>
    <row r="41" spans="1:19" ht="8.1" customHeight="1">
      <c r="A41" s="55" t="s">
        <v>64</v>
      </c>
      <c r="B41" s="2"/>
      <c r="C41" s="4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2"/>
      <c r="O41" s="2"/>
      <c r="P41" s="46"/>
      <c r="Q41" s="46"/>
      <c r="R41" s="46"/>
      <c r="S41" s="46"/>
    </row>
    <row r="42" spans="1:19" ht="8.1" customHeight="1">
      <c r="A42" s="55" t="s">
        <v>65</v>
      </c>
      <c r="B42" s="2"/>
      <c r="C42" s="49"/>
      <c r="D42" s="2"/>
      <c r="E42" s="49"/>
      <c r="F42" s="49"/>
      <c r="G42" s="49"/>
      <c r="H42" s="49"/>
      <c r="I42" s="49"/>
      <c r="J42" s="46"/>
      <c r="K42" s="46"/>
      <c r="L42" s="46"/>
      <c r="M42" s="46"/>
      <c r="N42" s="2"/>
      <c r="O42" s="2"/>
      <c r="P42" s="46"/>
      <c r="Q42" s="46"/>
      <c r="R42" s="46"/>
      <c r="S42" s="46"/>
    </row>
    <row r="43" spans="1:19" ht="8.1" customHeight="1">
      <c r="A43" s="56" t="s">
        <v>66</v>
      </c>
      <c r="B43" s="2"/>
      <c r="C43" s="49"/>
      <c r="D43" s="49"/>
      <c r="E43" s="49"/>
      <c r="F43" s="49"/>
      <c r="G43" s="49"/>
      <c r="H43" s="49"/>
      <c r="I43" s="49"/>
      <c r="J43" s="46"/>
      <c r="K43" s="46"/>
      <c r="L43" s="46"/>
      <c r="M43" s="46"/>
      <c r="N43" s="2"/>
      <c r="O43" s="2"/>
      <c r="P43" s="46"/>
      <c r="Q43" s="46"/>
      <c r="R43" s="46"/>
      <c r="S43" s="46"/>
    </row>
    <row r="44" spans="1:19" ht="8.1" customHeight="1">
      <c r="A44" s="55" t="s">
        <v>67</v>
      </c>
      <c r="B44" s="49"/>
      <c r="C44" s="49"/>
      <c r="D44" s="49"/>
      <c r="E44" s="49"/>
      <c r="F44" s="49"/>
      <c r="G44" s="49"/>
      <c r="H44" s="49"/>
      <c r="I44" s="49"/>
      <c r="J44" s="46"/>
      <c r="K44" s="46"/>
      <c r="L44" s="46"/>
      <c r="M44" s="46"/>
      <c r="N44" s="2"/>
      <c r="O44" s="2"/>
      <c r="P44" s="46"/>
      <c r="Q44" s="46"/>
      <c r="R44" s="46"/>
      <c r="S44" s="46"/>
    </row>
    <row r="45" spans="1:1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/>
      <c r="D46" s="2"/>
      <c r="E46" s="2"/>
      <c r="F46" s="2"/>
      <c r="G46" s="50"/>
      <c r="H46" s="2"/>
      <c r="I46" s="2"/>
      <c r="J46" s="2"/>
      <c r="K46" s="50"/>
      <c r="L46" s="2"/>
      <c r="M46" s="2"/>
      <c r="N46" s="2"/>
      <c r="O46" s="50"/>
      <c r="P46" s="2"/>
      <c r="Q46" s="2"/>
      <c r="R46" s="2"/>
      <c r="S46" s="2"/>
    </row>
    <row r="47" spans="1:19">
      <c r="A47" s="2"/>
      <c r="B47" s="2"/>
      <c r="C47" s="2"/>
      <c r="D47" s="2"/>
      <c r="E47" s="2"/>
      <c r="F47" s="2"/>
      <c r="G47" s="50"/>
      <c r="H47" s="2"/>
      <c r="I47" s="2"/>
      <c r="J47" s="2"/>
      <c r="K47" s="50"/>
      <c r="L47" s="2"/>
      <c r="M47" s="2"/>
      <c r="N47" s="2"/>
      <c r="O47" s="50"/>
      <c r="P47" s="2"/>
      <c r="Q47" s="2"/>
      <c r="R47" s="2"/>
      <c r="S47" s="2"/>
    </row>
    <row r="48" spans="1:19">
      <c r="A48" s="2"/>
      <c r="B48" s="2"/>
      <c r="C48" s="2"/>
      <c r="D48" s="2"/>
      <c r="E48" s="2"/>
      <c r="F48" s="51"/>
      <c r="G48" s="51"/>
      <c r="H48" s="51"/>
      <c r="I48" s="2"/>
      <c r="J48" s="52"/>
      <c r="K48" s="52"/>
      <c r="L48" s="52"/>
      <c r="M48" s="46"/>
      <c r="N48" s="52"/>
      <c r="O48" s="52"/>
      <c r="P48" s="52"/>
      <c r="Q48" s="2"/>
      <c r="R48" s="2"/>
      <c r="S48" s="2"/>
    </row>
    <row r="49" spans="1:19" ht="6.9" customHeight="1">
      <c r="A49" s="2"/>
      <c r="B49" s="2"/>
      <c r="C49" s="2"/>
      <c r="D49" s="2"/>
      <c r="E49" s="2"/>
      <c r="F49" s="46"/>
      <c r="G49" s="53" t="s">
        <v>68</v>
      </c>
      <c r="H49" s="46"/>
      <c r="I49" s="46"/>
      <c r="J49" s="2"/>
      <c r="K49" s="53" t="s">
        <v>69</v>
      </c>
      <c r="L49" s="46"/>
      <c r="M49" s="46"/>
      <c r="N49" s="46"/>
      <c r="O49" s="53" t="s">
        <v>70</v>
      </c>
      <c r="P49" s="2"/>
      <c r="Q49" s="2"/>
      <c r="R49" s="2"/>
      <c r="S49" s="2"/>
    </row>
    <row r="50" spans="1:19" ht="6.9" customHeight="1">
      <c r="A50" s="2"/>
      <c r="B50" s="2"/>
      <c r="C50" s="2"/>
      <c r="D50" s="2"/>
      <c r="E50" s="2"/>
      <c r="F50" s="2"/>
      <c r="G50" s="50" t="s">
        <v>71</v>
      </c>
      <c r="H50" s="2"/>
      <c r="I50" s="2"/>
      <c r="J50" s="2"/>
      <c r="K50" s="50" t="s">
        <v>72</v>
      </c>
      <c r="L50" s="2"/>
      <c r="M50" s="2"/>
      <c r="N50" s="2"/>
      <c r="O50" s="50" t="s">
        <v>73</v>
      </c>
      <c r="P50" s="2"/>
      <c r="Q50" s="2"/>
      <c r="R50" s="2"/>
      <c r="S50" s="2"/>
    </row>
    <row r="51" spans="1:19" ht="6.9" customHeight="1">
      <c r="A51" s="2"/>
      <c r="B51" s="2"/>
      <c r="C51" s="2"/>
      <c r="D51" s="2"/>
      <c r="E51" s="2"/>
      <c r="F51" s="2"/>
      <c r="G51" s="50" t="s">
        <v>74</v>
      </c>
      <c r="H51" s="2"/>
      <c r="I51" s="2"/>
      <c r="J51" s="2"/>
      <c r="K51" s="50" t="s">
        <v>75</v>
      </c>
      <c r="L51" s="2"/>
      <c r="M51" s="2"/>
      <c r="N51" s="2"/>
      <c r="O51" s="50" t="s">
        <v>76</v>
      </c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sheetProtection password="F092" sheet="1" objects="1" scenarios="1"/>
  <mergeCells count="42">
    <mergeCell ref="O35:O36"/>
    <mergeCell ref="P35:P36"/>
    <mergeCell ref="H34:N34"/>
    <mergeCell ref="O34:P34"/>
    <mergeCell ref="Q34:Q36"/>
    <mergeCell ref="A17:B17"/>
    <mergeCell ref="A30:S30"/>
    <mergeCell ref="A31:S31"/>
    <mergeCell ref="A34:A36"/>
    <mergeCell ref="B34:B36"/>
    <mergeCell ref="D34:D36"/>
    <mergeCell ref="E34:E36"/>
    <mergeCell ref="F34:F36"/>
    <mergeCell ref="G34:G36"/>
    <mergeCell ref="R34:R36"/>
    <mergeCell ref="S34:S36"/>
    <mergeCell ref="H35:I35"/>
    <mergeCell ref="J35:J36"/>
    <mergeCell ref="K35:L35"/>
    <mergeCell ref="M35:M36"/>
    <mergeCell ref="N35:N36"/>
    <mergeCell ref="M8:M9"/>
    <mergeCell ref="N8:N9"/>
    <mergeCell ref="O8:O9"/>
    <mergeCell ref="P8:P9"/>
    <mergeCell ref="A13:B13"/>
    <mergeCell ref="A2:S2"/>
    <mergeCell ref="A3:S3"/>
    <mergeCell ref="A7:A9"/>
    <mergeCell ref="B7:B9"/>
    <mergeCell ref="D7:D9"/>
    <mergeCell ref="E7:E9"/>
    <mergeCell ref="F7:F9"/>
    <mergeCell ref="G7:G9"/>
    <mergeCell ref="H7:N7"/>
    <mergeCell ref="O7:P7"/>
    <mergeCell ref="Q7:Q9"/>
    <mergeCell ref="R7:R9"/>
    <mergeCell ref="S7:S9"/>
    <mergeCell ref="H8:I8"/>
    <mergeCell ref="J8:J9"/>
    <mergeCell ref="K8:L8"/>
  </mergeCells>
  <pageMargins left="0.70866141732283472" right="0.70866141732283472" top="0.74803149606299213" bottom="0.74803149606299213" header="0.31496062992125984" footer="0.31496062992125984"/>
  <pageSetup paperSize="5" scale="1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2022-03-07T14:33:32Z</cp:lastPrinted>
  <dcterms:created xsi:type="dcterms:W3CDTF">2022-03-04T14:55:26Z</dcterms:created>
  <dcterms:modified xsi:type="dcterms:W3CDTF">2022-04-11T12:46:47Z</dcterms:modified>
</cp:coreProperties>
</file>