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41" i="1"/>
  <c r="P41"/>
  <c r="O41"/>
  <c r="N41"/>
  <c r="L41"/>
  <c r="K41"/>
  <c r="K48" s="1"/>
  <c r="J41"/>
  <c r="I41"/>
  <c r="I48" s="1"/>
  <c r="H41"/>
  <c r="G41"/>
  <c r="G48" s="1"/>
  <c r="F41"/>
  <c r="E41"/>
  <c r="E48" s="1"/>
  <c r="P40"/>
  <c r="O40"/>
  <c r="N40"/>
  <c r="P48"/>
  <c r="O48"/>
  <c r="N48"/>
  <c r="M48"/>
  <c r="L48"/>
  <c r="J48"/>
  <c r="H48"/>
  <c r="P46"/>
  <c r="O46"/>
  <c r="N46"/>
  <c r="P47"/>
  <c r="O47"/>
  <c r="N47"/>
  <c r="Q47"/>
  <c r="Q48" s="1"/>
  <c r="L47"/>
  <c r="K47"/>
  <c r="J47"/>
  <c r="I47"/>
  <c r="H47"/>
  <c r="G47"/>
  <c r="F47"/>
  <c r="F48" s="1"/>
  <c r="E47"/>
  <c r="P43"/>
  <c r="O43"/>
  <c r="N43"/>
  <c r="N44" s="1"/>
  <c r="Q44"/>
  <c r="L44"/>
  <c r="K44"/>
  <c r="J44"/>
  <c r="I44"/>
  <c r="H44"/>
  <c r="G44"/>
  <c r="F44"/>
  <c r="E44"/>
  <c r="P44"/>
  <c r="O44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L19"/>
  <c r="K19"/>
  <c r="J19"/>
  <c r="I19"/>
  <c r="H19"/>
  <c r="G19"/>
  <c r="F19"/>
  <c r="E19"/>
  <c r="P18"/>
  <c r="O18"/>
  <c r="N18"/>
  <c r="P39"/>
  <c r="O39"/>
  <c r="N39"/>
  <c r="Q16"/>
  <c r="L16"/>
  <c r="K16"/>
  <c r="J16"/>
  <c r="I16"/>
  <c r="H16"/>
  <c r="G16"/>
  <c r="F16"/>
  <c r="E16"/>
  <c r="P15"/>
  <c r="O15"/>
  <c r="N15"/>
  <c r="P14"/>
  <c r="O14"/>
  <c r="N14"/>
  <c r="P16" l="1"/>
  <c r="O16"/>
  <c r="N19"/>
  <c r="P23"/>
  <c r="N16"/>
  <c r="O19"/>
  <c r="P19"/>
  <c r="O23"/>
  <c r="N23"/>
</calcChain>
</file>

<file path=xl/sharedStrings.xml><?xml version="1.0" encoding="utf-8"?>
<sst xmlns="http://schemas.openxmlformats.org/spreadsheetml/2006/main" count="144" uniqueCount="92">
  <si>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</si>
  <si>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</si>
  <si>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</si>
  <si>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</si>
  <si>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</si>
  <si>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</si>
  <si>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</si>
  <si>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</si>
  <si>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</si>
  <si>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</si>
  <si>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</si>
  <si>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</si>
  <si>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</si>
  <si>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</si>
  <si>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</si>
  <si>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</si>
  <si>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</si>
  <si>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</si>
  <si>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</si>
  <si>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</si>
  <si>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</si>
  <si>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</si>
  <si>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</si>
  <si>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</si>
  <si>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</si>
  <si>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</si>
  <si>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</si>
  <si>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</si>
  <si>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</si>
  <si>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</si>
  <si>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</si>
  <si>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</si>
  <si>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</si>
  <si>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</si>
  <si>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</si>
  <si>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</si>
  <si>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</si>
  <si>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</si>
  <si>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</si>
  <si>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</si>
  <si>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</si>
  <si>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</si>
  <si>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</si>
  <si>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</si>
  <si>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</si>
  <si>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</si>
  <si>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</si>
  <si>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</si>
  <si>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</si>
  <si>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</si>
  <si>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</si>
  <si>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</si>
  <si>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</si>
  <si>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</si>
  <si>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</si>
  <si>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</si>
  <si>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</si>
  <si>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</si>
  <si>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</si>
  <si>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</si>
  <si>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</si>
  <si>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</si>
  <si>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</si>
  <si>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</si>
  <si>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</si>
  <si>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</si>
  <si>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</si>
  <si>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</si>
  <si>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</si>
  <si>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</si>
  <si>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</si>
  <si>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</si>
  <si>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</si>
  <si>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</si>
  <si>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</si>
  <si>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</si>
  <si>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</si>
  <si>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</si>
  <si>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</si>
  <si>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</si>
  <si>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</si>
  <si>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</si>
  <si>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</si>
  <si>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ENC. DEPTO. DE ESTUDIOS Y POLITICA  DE DIVERSIFICACION AZUCARERA</t>
  </si>
  <si>
    <t>DIVISION DE PLANIFICACION Y DESARROLLO</t>
  </si>
  <si>
    <t xml:space="preserve">MERCEDES ALONZO DE LEON </t>
  </si>
  <si>
    <t>ENC. PLANIFICACION Y DESARROLLO</t>
  </si>
  <si>
    <t xml:space="preserve">                                            CONCEPTO: PAGO SUELDO NOMINA TEMPORAL CORRESPONDIENTE AL MES DE SEPTIEMBRE 2022</t>
  </si>
  <si>
    <t xml:space="preserve">                                             CONCEPTO: PAGO SUELDO NOMINA TEMPORAL CORRESPONDIENTE AL MES DE SEPTIEMBRE 2022</t>
  </si>
  <si>
    <t>Firmas Autorizadas para el documento de Gasto No. 2022-5112-01-01-0001-243</t>
  </si>
  <si>
    <t>GLEN GUERRERO NUÑEZ</t>
  </si>
  <si>
    <t>ANALISTA UNIDAD ESTADISTICA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</si>
</sst>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b/>
      <sz val="3"/>
      <color theme="1"/>
      <name val="Calibri"/>
      <family val="2"/>
      <scheme val="minor"/>
    </font>
    <font>
      <b/>
      <sz val="4"/>
      <color rgb="FF000000"/>
      <name val="Times New Roman"/>
      <family val="1"/>
    </font>
    <font>
      <sz val="4"/>
      <color rgb="FF000000"/>
      <name val="Times New Roman"/>
      <family val="1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4" fontId="10" fillId="5" borderId="0" xfId="0" applyNumberFormat="1" applyFont="1" applyFill="1" applyBorder="1" applyAlignment="1">
      <alignment horizontal="right" vertical="center" wrapText="1" shrinkToFit="1"/>
    </xf>
    <xf numFmtId="0" fontId="9" fillId="2" borderId="0" xfId="0" applyFont="1" applyFill="1" applyBorder="1" applyAlignment="1">
      <alignment horizontal="left" vertical="center" wrapText="1"/>
    </xf>
    <xf numFmtId="165" fontId="7" fillId="5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204179</xdr:colOff>
      <xdr:row>28</xdr:row>
      <xdr:rowOff>24823</xdr:rowOff>
    </xdr:from>
    <xdr:to>
      <xdr:col>10</xdr:col>
      <xdr:colOff>76617</xdr:colOff>
      <xdr:row>30</xdr:row>
      <xdr:rowOff>78123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799" y="4509856"/>
          <a:ext cx="1371590" cy="53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4142</xdr:colOff>
      <xdr:row>57</xdr:row>
      <xdr:rowOff>78685</xdr:rowOff>
    </xdr:from>
    <xdr:to>
      <xdr:col>11</xdr:col>
      <xdr:colOff>12424</xdr:colOff>
      <xdr:row>57</xdr:row>
      <xdr:rowOff>78685</xdr:rowOff>
    </xdr:to>
    <xdr:cxnSp macro="">
      <xdr:nvCxnSpPr>
        <xdr:cNvPr id="5" name="4 Conector recto"/>
        <xdr:cNvCxnSpPr/>
      </xdr:nvCxnSpPr>
      <xdr:spPr>
        <a:xfrm>
          <a:off x="3449707" y="849795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57951</xdr:colOff>
      <xdr:row>58</xdr:row>
      <xdr:rowOff>4148</xdr:rowOff>
    </xdr:from>
    <xdr:to>
      <xdr:col>14</xdr:col>
      <xdr:colOff>256733</xdr:colOff>
      <xdr:row>58</xdr:row>
      <xdr:rowOff>4148</xdr:rowOff>
    </xdr:to>
    <xdr:cxnSp macro="">
      <xdr:nvCxnSpPr>
        <xdr:cNvPr id="6" name="5 Conector recto"/>
        <xdr:cNvCxnSpPr/>
      </xdr:nvCxnSpPr>
      <xdr:spPr>
        <a:xfrm>
          <a:off x="4696212" y="851038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4022</xdr:colOff>
      <xdr:row>58</xdr:row>
      <xdr:rowOff>7</xdr:rowOff>
    </xdr:from>
    <xdr:to>
      <xdr:col>18</xdr:col>
      <xdr:colOff>335326</xdr:colOff>
      <xdr:row>58</xdr:row>
      <xdr:rowOff>7</xdr:rowOff>
    </xdr:to>
    <xdr:cxnSp macro="">
      <xdr:nvCxnSpPr>
        <xdr:cNvPr id="7" name="6 Conector recto"/>
        <xdr:cNvCxnSpPr/>
      </xdr:nvCxnSpPr>
      <xdr:spPr>
        <a:xfrm>
          <a:off x="5946794" y="8506246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zoomScale="230" zoomScaleNormal="230" workbookViewId="0">
      <selection activeCell="S48" sqref="S48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8.1" customHeight="1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87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96" t="s">
        <v>10</v>
      </c>
      <c r="B7" s="96" t="s">
        <v>11</v>
      </c>
      <c r="C7" s="43"/>
      <c r="D7" s="96" t="s">
        <v>12</v>
      </c>
      <c r="E7" s="96" t="s">
        <v>13</v>
      </c>
      <c r="F7" s="93" t="s">
        <v>14</v>
      </c>
      <c r="G7" s="93" t="s">
        <v>15</v>
      </c>
      <c r="H7" s="93" t="s">
        <v>16</v>
      </c>
      <c r="I7" s="93"/>
      <c r="J7" s="93"/>
      <c r="K7" s="93"/>
      <c r="L7" s="93"/>
      <c r="M7" s="93"/>
      <c r="N7" s="93"/>
      <c r="O7" s="93" t="s">
        <v>17</v>
      </c>
      <c r="P7" s="93"/>
      <c r="Q7" s="93" t="s">
        <v>18</v>
      </c>
      <c r="R7" s="93" t="s">
        <v>19</v>
      </c>
      <c r="S7" s="99" t="s">
        <v>20</v>
      </c>
    </row>
    <row r="8" spans="1:19" ht="16.5">
      <c r="A8" s="96"/>
      <c r="B8" s="97"/>
      <c r="C8" s="45" t="s">
        <v>21</v>
      </c>
      <c r="D8" s="98"/>
      <c r="E8" s="96"/>
      <c r="F8" s="93"/>
      <c r="G8" s="93"/>
      <c r="H8" s="102" t="s">
        <v>22</v>
      </c>
      <c r="I8" s="102"/>
      <c r="J8" s="93" t="s">
        <v>23</v>
      </c>
      <c r="K8" s="102" t="s">
        <v>24</v>
      </c>
      <c r="L8" s="102"/>
      <c r="M8" s="93" t="s">
        <v>25</v>
      </c>
      <c r="N8" s="93" t="s">
        <v>26</v>
      </c>
      <c r="O8" s="93" t="s">
        <v>27</v>
      </c>
      <c r="P8" s="93" t="s">
        <v>28</v>
      </c>
      <c r="Q8" s="93"/>
      <c r="R8" s="93"/>
      <c r="S8" s="100"/>
    </row>
    <row r="9" spans="1:19" ht="15" customHeight="1">
      <c r="A9" s="96"/>
      <c r="B9" s="96"/>
      <c r="C9" s="44"/>
      <c r="D9" s="96"/>
      <c r="E9" s="96"/>
      <c r="F9" s="93"/>
      <c r="G9" s="93"/>
      <c r="H9" s="37" t="s">
        <v>29</v>
      </c>
      <c r="I9" s="37" t="s">
        <v>30</v>
      </c>
      <c r="J9" s="93"/>
      <c r="K9" s="37" t="s">
        <v>31</v>
      </c>
      <c r="L9" s="37" t="s">
        <v>32</v>
      </c>
      <c r="M9" s="93"/>
      <c r="N9" s="93"/>
      <c r="O9" s="93"/>
      <c r="P9" s="93"/>
      <c r="Q9" s="93"/>
      <c r="R9" s="93"/>
      <c r="S9" s="101"/>
    </row>
    <row r="10" spans="1:19" ht="8.1" customHeight="1">
      <c r="A10" s="54" t="s">
        <v>73</v>
      </c>
      <c r="B10" s="47"/>
      <c r="C10" s="47"/>
      <c r="D10" s="47"/>
      <c r="E10" s="47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74</v>
      </c>
      <c r="B11" s="53" t="s">
        <v>75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94" t="s">
        <v>33</v>
      </c>
      <c r="B13" s="94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44713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44713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55" t="s">
        <v>80</v>
      </c>
    </row>
    <row r="18" spans="1:19">
      <c r="A18" s="13" t="s">
        <v>79</v>
      </c>
      <c r="B18" s="13" t="s">
        <v>81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44713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54" t="s">
        <v>44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44713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44713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56" t="s">
        <v>49</v>
      </c>
      <c r="B24" s="48"/>
      <c r="C24" s="48"/>
      <c r="D24" s="48"/>
      <c r="E24" s="49"/>
      <c r="F24" s="50"/>
      <c r="G24" s="49"/>
      <c r="H24" s="50"/>
      <c r="I24" s="51"/>
      <c r="J24" s="52"/>
      <c r="K24" s="49"/>
      <c r="L24" s="51"/>
      <c r="M24" s="52"/>
      <c r="N24" s="51"/>
      <c r="O24" s="51"/>
      <c r="P24" s="51"/>
      <c r="Q24" s="49"/>
      <c r="R24" s="48"/>
      <c r="S24" s="48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44713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3.5" customHeight="1">
      <c r="A27" s="13"/>
      <c r="B27" s="14"/>
      <c r="C27" s="14"/>
      <c r="D27" s="14"/>
      <c r="E27" s="15"/>
      <c r="F27" s="15"/>
      <c r="G27" s="15"/>
      <c r="H27" s="15"/>
      <c r="I27" s="31"/>
      <c r="J27" s="32"/>
      <c r="K27" s="15"/>
      <c r="L27" s="33"/>
      <c r="M27" s="15"/>
      <c r="N27" s="33"/>
      <c r="O27" s="33"/>
      <c r="P27" s="33"/>
      <c r="Q27" s="34"/>
      <c r="R27" s="35"/>
      <c r="S27" s="35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 ht="13.5" customHeight="1">
      <c r="A29" s="13"/>
      <c r="B29" s="14"/>
      <c r="C29" s="14"/>
      <c r="D29" s="14"/>
      <c r="E29" s="15"/>
      <c r="F29" s="15"/>
      <c r="G29" s="15"/>
      <c r="H29" s="15"/>
      <c r="I29" s="31"/>
      <c r="J29" s="32"/>
      <c r="K29" s="15"/>
      <c r="L29" s="33"/>
      <c r="M29" s="15"/>
      <c r="N29" s="33"/>
      <c r="O29" s="33"/>
      <c r="P29" s="33"/>
      <c r="Q29" s="34"/>
      <c r="R29" s="35"/>
      <c r="S29" s="35"/>
    </row>
    <row r="30" spans="1:19" ht="24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80" t="s">
        <v>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ht="8.1" customHeight="1">
      <c r="A32" s="80" t="s">
        <v>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:19" ht="8.1" customHeight="1">
      <c r="A33" s="4"/>
      <c r="B33" s="3" t="s">
        <v>88</v>
      </c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2" customHeight="1">
      <c r="A34" s="6" t="s">
        <v>2</v>
      </c>
      <c r="B34" s="7" t="s">
        <v>3</v>
      </c>
      <c r="C34" s="7"/>
      <c r="D34" s="8" t="s">
        <v>4</v>
      </c>
      <c r="E34" s="7" t="s">
        <v>5</v>
      </c>
      <c r="F34" s="7"/>
      <c r="G34" s="7"/>
      <c r="H34" s="7" t="s">
        <v>6</v>
      </c>
      <c r="I34" s="7"/>
      <c r="J34" s="9" t="s">
        <v>7</v>
      </c>
      <c r="K34" s="9"/>
      <c r="L34" s="7" t="s">
        <v>8</v>
      </c>
      <c r="M34" s="7"/>
      <c r="N34" s="7"/>
      <c r="O34" s="7" t="s">
        <v>9</v>
      </c>
      <c r="P34" s="7"/>
      <c r="Q34" s="7"/>
      <c r="R34" s="7"/>
      <c r="S34" s="10"/>
    </row>
    <row r="35" spans="1:19">
      <c r="A35" s="81" t="s">
        <v>10</v>
      </c>
      <c r="B35" s="81" t="s">
        <v>11</v>
      </c>
      <c r="C35" s="11"/>
      <c r="D35" s="81" t="s">
        <v>12</v>
      </c>
      <c r="E35" s="81" t="s">
        <v>13</v>
      </c>
      <c r="F35" s="77" t="s">
        <v>52</v>
      </c>
      <c r="G35" s="84" t="s">
        <v>15</v>
      </c>
      <c r="H35" s="74" t="s">
        <v>16</v>
      </c>
      <c r="I35" s="75"/>
      <c r="J35" s="75"/>
      <c r="K35" s="75"/>
      <c r="L35" s="75"/>
      <c r="M35" s="75"/>
      <c r="N35" s="76"/>
      <c r="O35" s="74" t="s">
        <v>17</v>
      </c>
      <c r="P35" s="76"/>
      <c r="Q35" s="77" t="s">
        <v>18</v>
      </c>
      <c r="R35" s="77" t="s">
        <v>53</v>
      </c>
      <c r="S35" s="77" t="s">
        <v>20</v>
      </c>
    </row>
    <row r="36" spans="1:19" ht="17.100000000000001" customHeight="1">
      <c r="A36" s="82"/>
      <c r="B36" s="82"/>
      <c r="C36" s="12" t="s">
        <v>21</v>
      </c>
      <c r="D36" s="82"/>
      <c r="E36" s="82"/>
      <c r="F36" s="78"/>
      <c r="G36" s="85"/>
      <c r="H36" s="87" t="s">
        <v>54</v>
      </c>
      <c r="I36" s="88"/>
      <c r="J36" s="89" t="s">
        <v>23</v>
      </c>
      <c r="K36" s="91" t="s">
        <v>55</v>
      </c>
      <c r="L36" s="92"/>
      <c r="M36" s="72" t="s">
        <v>56</v>
      </c>
      <c r="N36" s="72" t="s">
        <v>26</v>
      </c>
      <c r="O36" s="72" t="s">
        <v>27</v>
      </c>
      <c r="P36" s="72" t="s">
        <v>28</v>
      </c>
      <c r="Q36" s="78"/>
      <c r="R36" s="78"/>
      <c r="S36" s="78"/>
    </row>
    <row r="37" spans="1:19" ht="17.100000000000001" customHeight="1">
      <c r="A37" s="83"/>
      <c r="B37" s="83"/>
      <c r="C37" s="46"/>
      <c r="D37" s="83"/>
      <c r="E37" s="83"/>
      <c r="F37" s="73"/>
      <c r="G37" s="86"/>
      <c r="H37" s="37" t="s">
        <v>29</v>
      </c>
      <c r="I37" s="37" t="s">
        <v>30</v>
      </c>
      <c r="J37" s="90"/>
      <c r="K37" s="37" t="s">
        <v>31</v>
      </c>
      <c r="L37" s="62" t="s">
        <v>32</v>
      </c>
      <c r="M37" s="73"/>
      <c r="N37" s="73"/>
      <c r="O37" s="73"/>
      <c r="P37" s="73"/>
      <c r="Q37" s="73"/>
      <c r="R37" s="73"/>
      <c r="S37" s="73"/>
    </row>
    <row r="38" spans="1:19" ht="8.1" customHeight="1">
      <c r="A38" s="79" t="s">
        <v>82</v>
      </c>
      <c r="B38" s="79"/>
      <c r="C38" s="27"/>
      <c r="D38" s="27"/>
      <c r="E38" s="27"/>
      <c r="F38" s="28"/>
      <c r="G38" s="27"/>
      <c r="H38" s="29"/>
      <c r="I38" s="30"/>
      <c r="J38" s="27"/>
      <c r="K38" s="30"/>
      <c r="L38" s="30"/>
      <c r="M38" s="27"/>
      <c r="N38" s="27"/>
      <c r="O38" s="27"/>
      <c r="P38" s="27"/>
      <c r="Q38" s="27"/>
      <c r="R38" s="27"/>
      <c r="S38" s="27"/>
    </row>
    <row r="39" spans="1:19" ht="14.25" customHeight="1">
      <c r="A39" s="13" t="s">
        <v>42</v>
      </c>
      <c r="B39" s="71" t="s">
        <v>83</v>
      </c>
      <c r="C39" s="71"/>
      <c r="D39" s="14" t="s">
        <v>37</v>
      </c>
      <c r="E39" s="15">
        <v>100000</v>
      </c>
      <c r="F39" s="15">
        <v>12105.37</v>
      </c>
      <c r="G39" s="15">
        <v>25</v>
      </c>
      <c r="H39" s="15">
        <v>2870</v>
      </c>
      <c r="I39" s="31">
        <v>7100</v>
      </c>
      <c r="J39" s="32">
        <v>715.55</v>
      </c>
      <c r="K39" s="15">
        <v>3040</v>
      </c>
      <c r="L39" s="33">
        <v>7090</v>
      </c>
      <c r="M39" s="15" t="s">
        <v>43</v>
      </c>
      <c r="N39" s="33">
        <f>SUM(H39:L39)</f>
        <v>20815.55</v>
      </c>
      <c r="O39" s="33">
        <f>SUM(H39+K39)</f>
        <v>5910</v>
      </c>
      <c r="P39" s="33">
        <f>SUM(I39+J39+L39)</f>
        <v>14905.55</v>
      </c>
      <c r="Q39" s="34">
        <v>81959.63</v>
      </c>
      <c r="R39" s="35">
        <v>44166</v>
      </c>
      <c r="S39" s="35">
        <v>44713</v>
      </c>
    </row>
    <row r="40" spans="1:19" ht="14.25" customHeight="1">
      <c r="A40" s="13" t="s">
        <v>90</v>
      </c>
      <c r="B40" s="69" t="s">
        <v>91</v>
      </c>
      <c r="C40" s="69"/>
      <c r="D40" s="14" t="s">
        <v>37</v>
      </c>
      <c r="E40" s="15">
        <v>50000</v>
      </c>
      <c r="F40" s="15">
        <v>1854</v>
      </c>
      <c r="G40" s="15">
        <v>25</v>
      </c>
      <c r="H40" s="15">
        <v>1435</v>
      </c>
      <c r="I40" s="31">
        <v>3550</v>
      </c>
      <c r="J40" s="32">
        <v>650</v>
      </c>
      <c r="K40" s="15">
        <v>1520</v>
      </c>
      <c r="L40" s="33">
        <v>3545</v>
      </c>
      <c r="M40" s="15"/>
      <c r="N40" s="33">
        <f>SUM(H40:L40)</f>
        <v>10700</v>
      </c>
      <c r="O40" s="33">
        <f>SUM(H40+K40)</f>
        <v>2955</v>
      </c>
      <c r="P40" s="33">
        <f>SUM(I40+J40+L40)</f>
        <v>7745</v>
      </c>
      <c r="Q40" s="34">
        <v>45166</v>
      </c>
      <c r="R40" s="35">
        <v>44805</v>
      </c>
      <c r="S40" s="35">
        <v>44986</v>
      </c>
    </row>
    <row r="41" spans="1:19" ht="12.75" customHeight="1">
      <c r="A41" s="21" t="s">
        <v>41</v>
      </c>
      <c r="B41" s="22"/>
      <c r="C41" s="22">
        <v>2</v>
      </c>
      <c r="D41" s="22"/>
      <c r="E41" s="23">
        <f>SUM(E39:E40)</f>
        <v>150000</v>
      </c>
      <c r="F41" s="23">
        <f t="shared" ref="F41:L41" si="5">SUM(F39:F40)</f>
        <v>13959.37</v>
      </c>
      <c r="G41" s="23">
        <f t="shared" si="5"/>
        <v>50</v>
      </c>
      <c r="H41" s="23">
        <f t="shared" si="5"/>
        <v>4305</v>
      </c>
      <c r="I41" s="23">
        <f t="shared" si="5"/>
        <v>10650</v>
      </c>
      <c r="J41" s="23">
        <f t="shared" si="5"/>
        <v>1365.55</v>
      </c>
      <c r="K41" s="23">
        <f t="shared" si="5"/>
        <v>4560</v>
      </c>
      <c r="L41" s="23">
        <f t="shared" si="5"/>
        <v>10635</v>
      </c>
      <c r="M41" s="26">
        <v>0</v>
      </c>
      <c r="N41" s="23">
        <f t="shared" ref="N41:Q41" si="6">SUM(N39:N40)</f>
        <v>31515.55</v>
      </c>
      <c r="O41" s="23">
        <f t="shared" si="6"/>
        <v>8865</v>
      </c>
      <c r="P41" s="23">
        <f t="shared" si="6"/>
        <v>22650.55</v>
      </c>
      <c r="Q41" s="23">
        <f t="shared" si="6"/>
        <v>127125.63</v>
      </c>
      <c r="R41" s="22"/>
      <c r="S41" s="22"/>
    </row>
    <row r="42" spans="1:19" ht="10.5" customHeight="1">
      <c r="A42" s="56" t="s">
        <v>76</v>
      </c>
      <c r="B42" s="47"/>
      <c r="C42" s="47"/>
      <c r="D42" s="47"/>
      <c r="E42" s="47"/>
      <c r="F42" s="27"/>
      <c r="G42" s="27"/>
      <c r="H42" s="30"/>
      <c r="I42" s="30"/>
      <c r="J42" s="27"/>
      <c r="K42" s="30"/>
      <c r="L42" s="30"/>
      <c r="M42" s="27"/>
      <c r="N42" s="27"/>
      <c r="O42" s="27"/>
      <c r="P42" s="27"/>
      <c r="Q42" s="27"/>
      <c r="R42" s="27"/>
      <c r="S42" s="27"/>
    </row>
    <row r="43" spans="1:19" ht="12.75" customHeight="1">
      <c r="A43" s="13" t="s">
        <v>77</v>
      </c>
      <c r="B43" s="13" t="s">
        <v>78</v>
      </c>
      <c r="C43" s="14" t="s">
        <v>40</v>
      </c>
      <c r="D43" s="14" t="s">
        <v>37</v>
      </c>
      <c r="E43" s="15">
        <v>60000</v>
      </c>
      <c r="F43" s="15">
        <v>3486.68</v>
      </c>
      <c r="G43" s="15">
        <v>25</v>
      </c>
      <c r="H43" s="15">
        <v>1722</v>
      </c>
      <c r="I43" s="31">
        <v>4260</v>
      </c>
      <c r="J43" s="32">
        <v>660</v>
      </c>
      <c r="K43" s="15">
        <v>1824</v>
      </c>
      <c r="L43" s="33">
        <v>4254</v>
      </c>
      <c r="M43" s="36"/>
      <c r="N43" s="33">
        <f>SUM(H43:L43)</f>
        <v>12720</v>
      </c>
      <c r="O43" s="33">
        <f>SUM(H43+K43)</f>
        <v>3546</v>
      </c>
      <c r="P43" s="33">
        <f>SUM(I43+J43+L43)</f>
        <v>9174</v>
      </c>
      <c r="Q43" s="33">
        <v>52942.32</v>
      </c>
      <c r="R43" s="35">
        <v>44621</v>
      </c>
      <c r="S43" s="35">
        <v>44835</v>
      </c>
    </row>
    <row r="44" spans="1:19" ht="12" customHeight="1">
      <c r="A44" s="21" t="s">
        <v>41</v>
      </c>
      <c r="B44" s="22"/>
      <c r="C44" s="22">
        <v>1</v>
      </c>
      <c r="D44" s="22"/>
      <c r="E44" s="23">
        <f t="shared" ref="E44:L44" si="7">SUM(E43:E43)</f>
        <v>60000</v>
      </c>
      <c r="F44" s="24">
        <f t="shared" si="7"/>
        <v>3486.68</v>
      </c>
      <c r="G44" s="23">
        <f t="shared" si="7"/>
        <v>25</v>
      </c>
      <c r="H44" s="24">
        <f t="shared" si="7"/>
        <v>1722</v>
      </c>
      <c r="I44" s="25">
        <f t="shared" si="7"/>
        <v>4260</v>
      </c>
      <c r="J44" s="26">
        <f t="shared" si="7"/>
        <v>660</v>
      </c>
      <c r="K44" s="23">
        <f t="shared" si="7"/>
        <v>1824</v>
      </c>
      <c r="L44" s="25">
        <f t="shared" si="7"/>
        <v>4254</v>
      </c>
      <c r="M44" s="26">
        <v>0</v>
      </c>
      <c r="N44" s="25">
        <f>SUM(N43:N43)</f>
        <v>12720</v>
      </c>
      <c r="O44" s="25">
        <f>SUM(O43:O43)</f>
        <v>3546</v>
      </c>
      <c r="P44" s="25">
        <f>SUM(P43:P43)</f>
        <v>9174</v>
      </c>
      <c r="Q44" s="23">
        <f>SUM(Q43:Q43)</f>
        <v>52942.32</v>
      </c>
      <c r="R44" s="22"/>
      <c r="S44" s="22"/>
    </row>
    <row r="45" spans="1:19" ht="12" customHeight="1">
      <c r="A45" s="56" t="s">
        <v>84</v>
      </c>
      <c r="B45" s="47"/>
      <c r="C45" s="47"/>
      <c r="D45" s="47"/>
      <c r="E45" s="47"/>
      <c r="F45" s="27"/>
      <c r="G45" s="27"/>
      <c r="H45" s="30"/>
      <c r="I45" s="30"/>
      <c r="J45" s="27"/>
      <c r="K45" s="30"/>
      <c r="L45" s="30"/>
      <c r="M45" s="27"/>
      <c r="N45" s="27"/>
      <c r="O45" s="27"/>
      <c r="P45" s="27"/>
      <c r="Q45" s="27"/>
      <c r="R45" s="27"/>
      <c r="S45" s="27"/>
    </row>
    <row r="46" spans="1:19" ht="12" customHeight="1">
      <c r="A46" s="13" t="s">
        <v>85</v>
      </c>
      <c r="B46" s="13" t="s">
        <v>86</v>
      </c>
      <c r="C46" s="14" t="s">
        <v>36</v>
      </c>
      <c r="D46" s="14" t="s">
        <v>37</v>
      </c>
      <c r="E46" s="15">
        <v>85000</v>
      </c>
      <c r="F46" s="15">
        <v>7901.93</v>
      </c>
      <c r="G46" s="15">
        <v>25</v>
      </c>
      <c r="H46" s="15">
        <v>2439.5</v>
      </c>
      <c r="I46" s="16">
        <v>6035</v>
      </c>
      <c r="J46" s="17">
        <v>715.55</v>
      </c>
      <c r="K46" s="15">
        <v>2584</v>
      </c>
      <c r="L46" s="18">
        <v>6026.5</v>
      </c>
      <c r="M46" s="36">
        <v>2700.24</v>
      </c>
      <c r="N46" s="18">
        <f>SUM(H46:L46)</f>
        <v>17800.55</v>
      </c>
      <c r="O46" s="18">
        <f>SUM(H46+K46)</f>
        <v>5023.5</v>
      </c>
      <c r="P46" s="18">
        <f>SUM(I46+J46+L46)</f>
        <v>12777.05</v>
      </c>
      <c r="Q46" s="33">
        <v>69349.33</v>
      </c>
      <c r="R46" s="35">
        <v>44743</v>
      </c>
      <c r="S46" s="35">
        <v>44896</v>
      </c>
    </row>
    <row r="47" spans="1:19" ht="12" customHeight="1">
      <c r="A47" s="21" t="s">
        <v>41</v>
      </c>
      <c r="B47" s="22"/>
      <c r="C47" s="22">
        <v>1</v>
      </c>
      <c r="D47" s="22"/>
      <c r="E47" s="23">
        <f t="shared" ref="E47:L47" si="8">SUM(E46:E46)</f>
        <v>85000</v>
      </c>
      <c r="F47" s="24">
        <f t="shared" si="8"/>
        <v>7901.93</v>
      </c>
      <c r="G47" s="23">
        <f t="shared" si="8"/>
        <v>25</v>
      </c>
      <c r="H47" s="24">
        <f t="shared" si="8"/>
        <v>2439.5</v>
      </c>
      <c r="I47" s="25">
        <f t="shared" si="8"/>
        <v>6035</v>
      </c>
      <c r="J47" s="26">
        <f t="shared" si="8"/>
        <v>715.55</v>
      </c>
      <c r="K47" s="23">
        <f t="shared" si="8"/>
        <v>2584</v>
      </c>
      <c r="L47" s="25">
        <f t="shared" si="8"/>
        <v>6026.5</v>
      </c>
      <c r="M47" s="70">
        <v>2700.24</v>
      </c>
      <c r="N47" s="68">
        <f>SUM(H47:L47)</f>
        <v>17800.55</v>
      </c>
      <c r="O47" s="68">
        <f>SUM(H47+K47)</f>
        <v>5023.5</v>
      </c>
      <c r="P47" s="68">
        <f>SUM(I47+J47+L47)</f>
        <v>12777.05</v>
      </c>
      <c r="Q47" s="23">
        <f>SUM(Q46:Q46)</f>
        <v>69349.33</v>
      </c>
      <c r="R47" s="22"/>
      <c r="S47" s="22"/>
    </row>
    <row r="48" spans="1:19" ht="11.25" customHeight="1">
      <c r="A48" s="57" t="s">
        <v>57</v>
      </c>
      <c r="B48" s="58"/>
      <c r="C48" s="63">
        <v>11</v>
      </c>
      <c r="D48" s="58"/>
      <c r="E48" s="59">
        <f>SUM(E44+E41+E26+E23+E19+E16+E12+E47)</f>
        <v>680000</v>
      </c>
      <c r="F48" s="59">
        <f t="shared" ref="F48:Q48" si="9">SUM(F44+F41+F26+F23+F19+F16+F12+F47)</f>
        <v>46576.12</v>
      </c>
      <c r="G48" s="59">
        <f t="shared" si="9"/>
        <v>275</v>
      </c>
      <c r="H48" s="59">
        <f t="shared" si="9"/>
        <v>19516</v>
      </c>
      <c r="I48" s="59">
        <f t="shared" si="9"/>
        <v>48280</v>
      </c>
      <c r="J48" s="59">
        <f t="shared" si="9"/>
        <v>6592.2000000000007</v>
      </c>
      <c r="K48" s="59">
        <f t="shared" si="9"/>
        <v>20672</v>
      </c>
      <c r="L48" s="59">
        <f t="shared" si="9"/>
        <v>48212</v>
      </c>
      <c r="M48" s="59">
        <f t="shared" si="9"/>
        <v>4050.3599999999997</v>
      </c>
      <c r="N48" s="59">
        <f t="shared" si="9"/>
        <v>143272.20000000001</v>
      </c>
      <c r="O48" s="59">
        <f t="shared" si="9"/>
        <v>40188</v>
      </c>
      <c r="P48" s="59">
        <f t="shared" si="9"/>
        <v>103084.20000000001</v>
      </c>
      <c r="Q48" s="59">
        <f t="shared" si="9"/>
        <v>588910.5199999999</v>
      </c>
      <c r="R48" s="60"/>
      <c r="S48" s="61"/>
    </row>
    <row r="49" spans="1:19" ht="5.0999999999999996" customHeight="1">
      <c r="A49" s="38"/>
      <c r="B49" s="39" t="s">
        <v>58</v>
      </c>
      <c r="C49" s="3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8.25" customHeight="1">
      <c r="A50" s="38"/>
      <c r="B50" s="39"/>
      <c r="C50" s="39"/>
      <c r="D50" s="40" t="s">
        <v>89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8.1" customHeight="1">
      <c r="A51" s="64" t="s">
        <v>59</v>
      </c>
      <c r="B51" s="65"/>
      <c r="C51" s="64"/>
      <c r="D51" s="65"/>
      <c r="E51" s="65"/>
      <c r="F51" s="65"/>
      <c r="G51" s="65"/>
      <c r="H51" s="65"/>
      <c r="I51" s="65"/>
      <c r="J51" s="65"/>
      <c r="K51" s="38"/>
      <c r="L51" s="38"/>
      <c r="M51" s="38"/>
      <c r="N51" s="2"/>
      <c r="O51" s="2"/>
      <c r="P51" s="38"/>
      <c r="Q51" s="38"/>
      <c r="R51" s="38"/>
      <c r="S51" s="38"/>
    </row>
    <row r="52" spans="1:19" ht="8.1" customHeight="1">
      <c r="A52" s="65" t="s">
        <v>60</v>
      </c>
      <c r="B52" s="66"/>
      <c r="C52" s="64"/>
      <c r="D52" s="65"/>
      <c r="E52" s="65"/>
      <c r="F52" s="65"/>
      <c r="G52" s="65"/>
      <c r="H52" s="65"/>
      <c r="I52" s="65"/>
      <c r="J52" s="65"/>
      <c r="K52" s="38"/>
      <c r="L52" s="38"/>
      <c r="M52" s="38"/>
      <c r="N52" s="2"/>
      <c r="O52" s="2"/>
      <c r="P52" s="38"/>
      <c r="Q52" s="38"/>
      <c r="R52" s="38"/>
      <c r="S52" s="38"/>
    </row>
    <row r="53" spans="1:19" ht="8.1" customHeight="1">
      <c r="A53" s="65" t="s">
        <v>61</v>
      </c>
      <c r="B53" s="66"/>
      <c r="C53" s="65"/>
      <c r="D53" s="66"/>
      <c r="E53" s="65"/>
      <c r="F53" s="65"/>
      <c r="G53" s="65"/>
      <c r="H53" s="65"/>
      <c r="I53" s="65"/>
      <c r="J53" s="65"/>
      <c r="K53" s="38"/>
      <c r="L53" s="38"/>
      <c r="M53" s="38"/>
      <c r="N53" s="2"/>
      <c r="O53" s="2"/>
      <c r="P53" s="38"/>
      <c r="Q53" s="38"/>
      <c r="R53" s="38"/>
      <c r="S53" s="38"/>
    </row>
    <row r="54" spans="1:19" ht="8.1" customHeight="1">
      <c r="A54" s="67" t="s">
        <v>62</v>
      </c>
      <c r="B54" s="66"/>
      <c r="C54" s="65"/>
      <c r="D54" s="65"/>
      <c r="E54" s="65"/>
      <c r="F54" s="65"/>
      <c r="G54" s="65"/>
      <c r="H54" s="65"/>
      <c r="I54" s="65"/>
      <c r="J54" s="65"/>
      <c r="K54" s="38"/>
      <c r="L54" s="38"/>
      <c r="M54" s="38"/>
      <c r="N54" s="2"/>
      <c r="O54" s="2"/>
      <c r="P54" s="38"/>
      <c r="Q54" s="38"/>
      <c r="R54" s="38"/>
      <c r="S54" s="38"/>
    </row>
    <row r="55" spans="1:19" ht="8.1" customHeight="1">
      <c r="A55" s="65" t="s">
        <v>63</v>
      </c>
      <c r="B55" s="65"/>
      <c r="C55" s="65"/>
      <c r="D55" s="65"/>
      <c r="E55" s="65"/>
      <c r="F55" s="65"/>
      <c r="G55" s="65"/>
      <c r="H55" s="65"/>
      <c r="I55" s="65"/>
      <c r="J55" s="65"/>
      <c r="K55" s="38"/>
      <c r="L55" s="38"/>
      <c r="M55" s="38"/>
      <c r="N55" s="2"/>
      <c r="O55" s="2"/>
      <c r="P55" s="38"/>
      <c r="Q55" s="38"/>
      <c r="R55" s="38"/>
      <c r="S55" s="38"/>
    </row>
    <row r="56" spans="1:19" ht="6.95" customHeight="1">
      <c r="A56" s="2"/>
      <c r="B56" s="2"/>
      <c r="C56" s="2"/>
      <c r="D56" s="2"/>
      <c r="E56" s="2"/>
      <c r="I56" s="38"/>
      <c r="S56" s="2"/>
    </row>
    <row r="57" spans="1:19" ht="6.95" customHeight="1">
      <c r="A57" s="2"/>
      <c r="B57" s="2"/>
      <c r="C57" s="2"/>
      <c r="D57" s="2"/>
      <c r="E57" s="2"/>
      <c r="I57" s="2"/>
      <c r="S57" s="2"/>
    </row>
    <row r="58" spans="1:19" ht="6.95" customHeight="1">
      <c r="A58" s="2"/>
      <c r="B58" s="2"/>
      <c r="C58" s="2"/>
      <c r="D58" s="2"/>
      <c r="E58" s="2"/>
      <c r="I58" s="2"/>
      <c r="S58" s="2"/>
    </row>
    <row r="59" spans="1:19" ht="6.75" customHeight="1">
      <c r="A59" s="2"/>
      <c r="B59" s="2"/>
      <c r="C59" s="2"/>
      <c r="D59" s="2"/>
      <c r="E59" s="2"/>
      <c r="F59" s="2"/>
      <c r="G59" s="2"/>
      <c r="H59" s="2"/>
      <c r="I59" s="2"/>
      <c r="J59" s="42" t="s">
        <v>64</v>
      </c>
      <c r="K59" s="38"/>
      <c r="L59" s="38"/>
      <c r="M59" s="2"/>
      <c r="N59" s="42" t="s">
        <v>65</v>
      </c>
      <c r="O59" s="38"/>
      <c r="P59" s="38"/>
      <c r="Q59" s="38"/>
      <c r="R59" s="42" t="s">
        <v>66</v>
      </c>
      <c r="S59" s="2"/>
    </row>
    <row r="60" spans="1:19" ht="6.75" customHeight="1">
      <c r="J60" s="41" t="s">
        <v>67</v>
      </c>
      <c r="K60" s="2"/>
      <c r="L60" s="2"/>
      <c r="M60" s="2"/>
      <c r="N60" s="41" t="s">
        <v>68</v>
      </c>
      <c r="O60" s="2"/>
      <c r="P60" s="2"/>
      <c r="Q60" s="2"/>
      <c r="R60" s="41" t="s">
        <v>69</v>
      </c>
    </row>
    <row r="61" spans="1:19">
      <c r="J61" s="41" t="s">
        <v>70</v>
      </c>
      <c r="K61" s="2"/>
      <c r="L61" s="2"/>
      <c r="M61" s="2"/>
      <c r="N61" s="41" t="s">
        <v>71</v>
      </c>
      <c r="O61" s="2"/>
      <c r="P61" s="2"/>
      <c r="Q61" s="2"/>
      <c r="R61" s="41" t="s">
        <v>72</v>
      </c>
    </row>
  </sheetData>
  <sheetProtection password="FF52" sheet="1" objects="1" scenarios="1"/>
  <mergeCells count="43"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  <mergeCell ref="M8:M9"/>
    <mergeCell ref="N8:N9"/>
    <mergeCell ref="O8:O9"/>
    <mergeCell ref="P8:P9"/>
    <mergeCell ref="A13:B13"/>
    <mergeCell ref="Q35:Q37"/>
    <mergeCell ref="A38:B38"/>
    <mergeCell ref="A31:S31"/>
    <mergeCell ref="A32:S32"/>
    <mergeCell ref="A35:A37"/>
    <mergeCell ref="B35:B37"/>
    <mergeCell ref="D35:D37"/>
    <mergeCell ref="E35:E37"/>
    <mergeCell ref="F35:F37"/>
    <mergeCell ref="G35:G37"/>
    <mergeCell ref="R35:R37"/>
    <mergeCell ref="S35:S37"/>
    <mergeCell ref="H36:I36"/>
    <mergeCell ref="J36:J37"/>
    <mergeCell ref="K36:L36"/>
    <mergeCell ref="M36:M37"/>
    <mergeCell ref="B39:C39"/>
    <mergeCell ref="O36:O37"/>
    <mergeCell ref="P36:P37"/>
    <mergeCell ref="H35:N35"/>
    <mergeCell ref="O35:P35"/>
    <mergeCell ref="N36:N37"/>
  </mergeCells>
  <pageMargins left="0.70866141732283472" right="0.70866141732283472" top="0.62" bottom="0.33" header="0.25" footer="0.31496062992125984"/>
  <pageSetup paperSize="5" scale="1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2022-08-25T15:23:27Z</cp:lastPrinted>
  <dcterms:created xsi:type="dcterms:W3CDTF">2022-03-04T14:55:26Z</dcterms:created>
  <dcterms:modified xsi:type="dcterms:W3CDTF">2022-10-07T17:11:31Z</dcterms:modified>
</cp:coreProperties>
</file>