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915" windowHeight="85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Q27" i="1"/>
  <c r="Q26"/>
  <c r="Q43"/>
  <c r="Q42"/>
  <c r="Q41"/>
  <c r="M24"/>
  <c r="K24"/>
  <c r="H24"/>
  <c r="G24"/>
  <c r="C107"/>
  <c r="E27"/>
  <c r="F27"/>
  <c r="F48"/>
  <c r="E58"/>
  <c r="Q54"/>
  <c r="F58"/>
  <c r="Q23"/>
  <c r="Q22"/>
  <c r="Q21"/>
  <c r="Q20"/>
  <c r="Q19"/>
  <c r="F24"/>
  <c r="E24"/>
  <c r="Q47"/>
  <c r="F106"/>
  <c r="F44"/>
  <c r="Q44" s="1"/>
  <c r="E44"/>
  <c r="Q15"/>
  <c r="Q88"/>
  <c r="Q90"/>
  <c r="Q89"/>
  <c r="Q83"/>
  <c r="Q82"/>
  <c r="Q81"/>
  <c r="Q80"/>
  <c r="Q79"/>
  <c r="Q78"/>
  <c r="Q77"/>
  <c r="Q76"/>
  <c r="Q75"/>
  <c r="Q74"/>
  <c r="Q73"/>
  <c r="M84"/>
  <c r="L84"/>
  <c r="K84"/>
  <c r="J84"/>
  <c r="I84"/>
  <c r="H84"/>
  <c r="G84"/>
  <c r="F84"/>
  <c r="F92" s="1"/>
  <c r="E91"/>
  <c r="E84"/>
  <c r="E48"/>
  <c r="I24"/>
  <c r="J24"/>
  <c r="L24"/>
  <c r="F17"/>
  <c r="E17"/>
  <c r="E106"/>
  <c r="Q105"/>
  <c r="Q104"/>
  <c r="F71"/>
  <c r="E71"/>
  <c r="Q70"/>
  <c r="Q71" s="1"/>
  <c r="Q57"/>
  <c r="Q56"/>
  <c r="Q55"/>
  <c r="F52"/>
  <c r="E52"/>
  <c r="Q51"/>
  <c r="Q50"/>
  <c r="Q16"/>
  <c r="Q46"/>
  <c r="Q14"/>
  <c r="Q13"/>
  <c r="Q12"/>
  <c r="F107" l="1"/>
  <c r="Q24"/>
  <c r="Q52"/>
  <c r="Q91"/>
  <c r="N84"/>
  <c r="E92"/>
  <c r="E107" s="1"/>
  <c r="O84"/>
  <c r="P84"/>
  <c r="Q84"/>
  <c r="O24"/>
  <c r="Q48"/>
  <c r="N24"/>
  <c r="P24"/>
  <c r="Q106"/>
  <c r="Q17"/>
  <c r="Q58"/>
  <c r="Q92" l="1"/>
  <c r="Q107" s="1"/>
</calcChain>
</file>

<file path=xl/sharedStrings.xml><?xml version="1.0" encoding="utf-8"?>
<sst xmlns="http://schemas.openxmlformats.org/spreadsheetml/2006/main" count="322" uniqueCount="144">
  <si>
    <t>INSTITUTO AZUCARERO DOMINICANO</t>
  </si>
  <si>
    <t>INAZUCAR</t>
  </si>
  <si>
    <t xml:space="preserve">     CAPITULO: 5112</t>
  </si>
  <si>
    <t>DAF:01          UE:0001</t>
  </si>
  <si>
    <t>PROGRAMA:11</t>
  </si>
  <si>
    <t>SUBPROGRAMA:02</t>
  </si>
  <si>
    <t>PROYECTO:0</t>
  </si>
  <si>
    <t xml:space="preserve">     ACT:0001</t>
  </si>
  <si>
    <t>FONDO:0100</t>
  </si>
  <si>
    <t>NOMBRE</t>
  </si>
  <si>
    <t>CARGO</t>
  </si>
  <si>
    <t>ESTATUS</t>
  </si>
  <si>
    <t>SUELDO BRUTO      (RD$)</t>
  </si>
  <si>
    <t>IMPUESTO S/R            (Ley 11-92)
(1*)</t>
  </si>
  <si>
    <t>SEGURO SAVICA</t>
  </si>
  <si>
    <t>SEGURIDAD SOCIAL (Ley 87-01)</t>
  </si>
  <si>
    <t>TOTAL RETENCIONES</t>
  </si>
  <si>
    <t>SUELDO NETO     (RD$)</t>
  </si>
  <si>
    <t>SEXO</t>
  </si>
  <si>
    <t>SEGURO DE PENSION  (9.97%)</t>
  </si>
  <si>
    <t>RIESGO LABORAL (1.3%)      (2*)</t>
  </si>
  <si>
    <t>SEGURO DE SALUD (10.13%)          (3*)</t>
  </si>
  <si>
    <t>REGISTRO DEPENDIENTE ADICIONALES             (4*)</t>
  </si>
  <si>
    <t>SUB-TOTAL TSS</t>
  </si>
  <si>
    <t>DEDUCCION EMPLEADO</t>
  </si>
  <si>
    <t>APORTE PATRONAL</t>
  </si>
  <si>
    <t>EMPLEADO
(2.87%)</t>
  </si>
  <si>
    <t>PATRONAL    (7.10%)</t>
  </si>
  <si>
    <t>EMPLEADO (3.04%)</t>
  </si>
  <si>
    <t>PATRONAL     (7.09%)</t>
  </si>
  <si>
    <t>DIRECCION EJECUTIVA</t>
  </si>
  <si>
    <t>M</t>
  </si>
  <si>
    <t>MARIBEL DEL CARMEN MOLINA</t>
  </si>
  <si>
    <t>F</t>
  </si>
  <si>
    <t>Carrera Administrativa</t>
  </si>
  <si>
    <t>RUTH MIROSLAVA NUÑEZ DE ZALASAR</t>
  </si>
  <si>
    <t>Cargo de Confianza</t>
  </si>
  <si>
    <t>Estatuto Simplificado</t>
  </si>
  <si>
    <t>STIVEN DE JESUS RAMIREZ P.</t>
  </si>
  <si>
    <t>AUX. ACCESO A LA INFORMACION</t>
  </si>
  <si>
    <t>SUB-TOTAL</t>
  </si>
  <si>
    <t>DIVISION DE RECURSOS HUMANOS</t>
  </si>
  <si>
    <t>ELIANNY SANTANA UREÑA</t>
  </si>
  <si>
    <t>SECCION JURIDICA</t>
  </si>
  <si>
    <t>FLORITA JOSEFINA LOPEZ CASTILLO</t>
  </si>
  <si>
    <t>SUELDO NETO      (RD$)</t>
  </si>
  <si>
    <t>SECCION DE COMUNICACIONES</t>
  </si>
  <si>
    <t>ADALGISA ALTAGRACIA HERNANDEZ</t>
  </si>
  <si>
    <t>FIJO</t>
  </si>
  <si>
    <t>MILDRE MARIA ALMANZAR GARCIA</t>
  </si>
  <si>
    <t>RAQUEL ALEXANDRA PERALTA PEREZ</t>
  </si>
  <si>
    <t>AUXILIAR ADMINISTRATIVO</t>
  </si>
  <si>
    <t>DILEGNY SAMANTA SAMBOY</t>
  </si>
  <si>
    <t>DIVISION ADMINISTRATIVA FINANCIERA</t>
  </si>
  <si>
    <t>MIGUEL ANTONIO CABRERA V.</t>
  </si>
  <si>
    <t>ENC.DEPTO.ADM.Y FINANCIE</t>
  </si>
  <si>
    <t>XIOMARA MIGUELINA FONT BONILLA</t>
  </si>
  <si>
    <t>TECNICO ADMINISTRATIVO</t>
  </si>
  <si>
    <t>SECCION DE CONTABILIDAD</t>
  </si>
  <si>
    <t>XIOMARA LIBERTAD DEL MONTE</t>
  </si>
  <si>
    <t>KATHERINE PAOLA PAULA CASTILLO</t>
  </si>
  <si>
    <t>TECNICO CONTABILIDAD</t>
  </si>
  <si>
    <t>ARIANNA PATRICIA MONTILLA</t>
  </si>
  <si>
    <t>AUXILIAR ADMINISTRATIVA</t>
  </si>
  <si>
    <t>IMPUESTO  S/R           (Ley 11-92)
(1*)</t>
  </si>
  <si>
    <t>SEGURO DE SALUD (10.13%)     (3*)</t>
  </si>
  <si>
    <t>REGISTRO DEPENDIENTE ADICIONALES (4*)</t>
  </si>
  <si>
    <t>PATRONAL (7.10%)</t>
  </si>
  <si>
    <t>PATRONAL (7.09%)</t>
  </si>
  <si>
    <t>SECCION DE COMPRAS Y CONTRATACIONES</t>
  </si>
  <si>
    <t>RICARDO ANTONIO RODRIGUEZ ANTIGUA</t>
  </si>
  <si>
    <t>AUX. ADMINISTRATIVO I</t>
  </si>
  <si>
    <t>SECCION DE SERVICIOS GENERALES</t>
  </si>
  <si>
    <t>JOSE ERNESTO HEREDIA ADAMES</t>
  </si>
  <si>
    <t>ANDREA CASTILLO RINCON</t>
  </si>
  <si>
    <t>SUPERVISOR MAYORDOMIA</t>
  </si>
  <si>
    <t>VICTOR M. GONZALEZ JIMENEZ</t>
  </si>
  <si>
    <t>SUPERVISOR DE SEGURIDAD</t>
  </si>
  <si>
    <t>CARLOS LIVIO RUIZ BERAS</t>
  </si>
  <si>
    <t>CHOFER</t>
  </si>
  <si>
    <t>ALEJANDRO BRITO REYES</t>
  </si>
  <si>
    <t>CARLOS JOSE GOMEZ RAMIREZ</t>
  </si>
  <si>
    <t>PLOMERO</t>
  </si>
  <si>
    <t xml:space="preserve">JUAN BAUTISTA GONZALEZ </t>
  </si>
  <si>
    <t>RAMONA ROSARIO ABREU</t>
  </si>
  <si>
    <t>RUDY GERMAN CEDANO FRIAS</t>
  </si>
  <si>
    <t>FERMIN UCETA BASTARDO</t>
  </si>
  <si>
    <t>AYUDANTE MANTENIMIENTO</t>
  </si>
  <si>
    <t>DORIS CRISTINA ACEVEDO LLUBERES</t>
  </si>
  <si>
    <t>RECEPCIONISTA</t>
  </si>
  <si>
    <t>CARMEN GILENA GONZALEZ SANTOS</t>
  </si>
  <si>
    <t>CONSERJE</t>
  </si>
  <si>
    <t>YASMIN SANTOS PAULA</t>
  </si>
  <si>
    <t>MODESTO GONZALEZ RODRIGUEZ</t>
  </si>
  <si>
    <t>PORTERO</t>
  </si>
  <si>
    <t>JOSE SEVERINO</t>
  </si>
  <si>
    <t>SECCION DE TECNOLOGIA DE LA INFORMACION Y COMUNICACIONES</t>
  </si>
  <si>
    <t>GERARDO BARDONIS VARGAS LUCIANO</t>
  </si>
  <si>
    <t>ANALISTA DE SIST. INFORMATIC</t>
  </si>
  <si>
    <t>JOSE AUGUSTO LIZ BONILLA</t>
  </si>
  <si>
    <t>SOPORTE INFORMATICO</t>
  </si>
  <si>
    <t>SUB-TOTAL       TSS</t>
  </si>
  <si>
    <t>TOTAL GENERAL</t>
  </si>
  <si>
    <t>SECCION 1F: PIE DEL DOCUMENTO</t>
  </si>
  <si>
    <t>OBSERVACIONES :</t>
  </si>
  <si>
    <t>(1*) Deduccion directa en declaracion ISR empleados del SUIRPLUS. Rentas hasta RD$416,220.00 estan exentas</t>
  </si>
  <si>
    <t>(2*) Salario cotizable hasta RD$162,625.00, deducion directa de la declaracion TSS del SUIRPLUS.</t>
  </si>
  <si>
    <t>(3*) Salario cotizable hasta RD$325,250.00, deduccion directa de la declaracion TSS del SUIRPLUS.</t>
  </si>
  <si>
    <t>(4*) Deduccion directa declaracion TSS del SUIRPLUS por registro de dependientes adicionales al SDSS, RD$1,350,12 por cada dependiente adicional registrado.</t>
  </si>
  <si>
    <t>Respons. Unidad Ejecutora</t>
  </si>
  <si>
    <t>Responsable de Registro</t>
  </si>
  <si>
    <t>Director INAZUCAR</t>
  </si>
  <si>
    <t>Lic. Miguel A. Cabrera</t>
  </si>
  <si>
    <t>Licda. Anny Rosario Correa Pena</t>
  </si>
  <si>
    <t>Lic. Maximo Perez Perez</t>
  </si>
  <si>
    <t>Enc. Dpto.Administrativo Financiero</t>
  </si>
  <si>
    <t>Enc. Division Recursos Humanos</t>
  </si>
  <si>
    <t xml:space="preserve">Director Ejecutivo </t>
  </si>
  <si>
    <t xml:space="preserve"> </t>
  </si>
  <si>
    <t>SECRETARIA DIRECCION EJECUTIVA</t>
  </si>
  <si>
    <t>SECRETARIA I</t>
  </si>
  <si>
    <t>CONTADOR (A)</t>
  </si>
  <si>
    <t>ASESOR  DIRECTOR EJECUTIVO</t>
  </si>
  <si>
    <t>AUXILIAR ADMINISTRATIVO (A)</t>
  </si>
  <si>
    <t>AUXILIAR ADMINISTRATIV0(A)</t>
  </si>
  <si>
    <t>IMPUESTO    S/R   (Ley 11-92)
(1*)</t>
  </si>
  <si>
    <t xml:space="preserve">     CONCEPTO: PAGO  NOMINA INCENTIVO POR RENDIMIENTO AÑO 2021</t>
  </si>
  <si>
    <t>CUENTA:2.1.2.2.06</t>
  </si>
  <si>
    <t>YSAAC JULIO VARGAS CASTILLO</t>
  </si>
  <si>
    <t>TECNICO DE ACCESO A LA INFORMACION</t>
  </si>
  <si>
    <t>ARSENIO MERCADO PICHARDO</t>
  </si>
  <si>
    <t>ENCARGADO SECCION JURIDICA</t>
  </si>
  <si>
    <t>WILLIAM DOMINGO AMPARO FABIAN</t>
  </si>
  <si>
    <t>PARALEGAL</t>
  </si>
  <si>
    <t>ANNY ROSARIO CORREA PEÑA</t>
  </si>
  <si>
    <t>ENC. DIVISION RECURSOS HUMANOS</t>
  </si>
  <si>
    <t>LUIS HIGINIO DIAZ PUJOLS</t>
  </si>
  <si>
    <t>TECNICO DE NOMINAS</t>
  </si>
  <si>
    <t>JHONNY MINIÑO LORENZO ALCANTARA</t>
  </si>
  <si>
    <t>ENCARGADO DE CONTABILIDAD</t>
  </si>
  <si>
    <t>DEPTO. ESTUDIOS Y POLITICAS DIVERSIFICACION AZUCARERA</t>
  </si>
  <si>
    <t>ISAAC TERRERO SANCHEZ</t>
  </si>
  <si>
    <t>CUENTA:2.1.2,2.06</t>
  </si>
  <si>
    <t>Firmas Autorizadas para el documento de Gasto No. 2022-5112-01-01-0001-233</t>
  </si>
</sst>
</file>

<file path=xl/styles.xml><?xml version="1.0" encoding="utf-8"?>
<styleSheet xmlns="http://schemas.openxmlformats.org/spreadsheetml/2006/main">
  <numFmts count="3">
    <numFmt numFmtId="164" formatCode="_-* #,##0.00\ _€_-;\-* #,##0.00\ _€_-;_-* &quot;-&quot;??\ _€_-;_-@_-"/>
    <numFmt numFmtId="165" formatCode="_-* #,##0.00_-;\-* #,##0.00_-;_-* &quot;-&quot;??_-;_-@_-"/>
    <numFmt numFmtId="166" formatCode="_-* #,##0\ _€_-;\-* #,##0\ _€_-;_-* &quot;-&quot;??\ _€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5"/>
      <color rgb="FFFF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b/>
      <sz val="3"/>
      <name val="Times New Roman"/>
      <family val="1"/>
    </font>
    <font>
      <b/>
      <sz val="4"/>
      <name val="Times New Roman"/>
      <family val="1"/>
    </font>
    <font>
      <b/>
      <sz val="3"/>
      <color rgb="FF000000"/>
      <name val="Times New Roman"/>
      <family val="1"/>
    </font>
    <font>
      <sz val="3"/>
      <color rgb="FF000000"/>
      <name val="Times New Roman"/>
      <family val="1"/>
    </font>
    <font>
      <sz val="4"/>
      <name val="Times New Roman"/>
      <family val="1"/>
    </font>
    <font>
      <sz val="4"/>
      <color rgb="FF000000"/>
      <name val="Times New Roman"/>
      <family val="1"/>
    </font>
    <font>
      <b/>
      <sz val="5"/>
      <color theme="0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Times New Roman"/>
      <family val="1"/>
    </font>
    <font>
      <b/>
      <sz val="4"/>
      <color theme="1"/>
      <name val="Times New Roman"/>
      <family val="1"/>
    </font>
    <font>
      <sz val="2.5"/>
      <color rgb="FF000000"/>
      <name val="Times New Roman"/>
      <family val="1"/>
    </font>
    <font>
      <b/>
      <sz val="2.5"/>
      <color rgb="FF000000"/>
      <name val="Times New Roman"/>
      <family val="1"/>
    </font>
    <font>
      <sz val="6"/>
      <color rgb="FF000000"/>
      <name val="Times New Roman"/>
      <family val="1"/>
    </font>
    <font>
      <b/>
      <sz val="3.5"/>
      <color rgb="FF000000"/>
      <name val="Times New Roman"/>
      <family val="1"/>
    </font>
    <font>
      <sz val="3.5"/>
      <color rgb="FF000000"/>
      <name val="Times New Roman"/>
      <family val="1"/>
    </font>
    <font>
      <sz val="5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20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165" fontId="4" fillId="4" borderId="0" xfId="0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right" vertical="center"/>
    </xf>
    <xf numFmtId="165" fontId="4" fillId="0" borderId="0" xfId="1" applyNumberFormat="1" applyFont="1" applyBorder="1" applyAlignment="1">
      <alignment vertical="center"/>
    </xf>
    <xf numFmtId="0" fontId="9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center" vertical="center" wrapText="1"/>
    </xf>
    <xf numFmtId="165" fontId="5" fillId="5" borderId="0" xfId="1" applyNumberFormat="1" applyFont="1" applyFill="1" applyBorder="1" applyAlignment="1">
      <alignment horizontal="center" vertical="center"/>
    </xf>
    <xf numFmtId="165" fontId="5" fillId="5" borderId="0" xfId="1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 applyAlignment="1">
      <alignment horizontal="right" vertical="center" shrinkToFit="1"/>
    </xf>
    <xf numFmtId="2" fontId="6" fillId="5" borderId="0" xfId="0" applyNumberFormat="1" applyFont="1" applyFill="1" applyBorder="1" applyAlignment="1">
      <alignment horizontal="right" vertical="center" shrinkToFit="1"/>
    </xf>
    <xf numFmtId="4" fontId="5" fillId="5" borderId="0" xfId="0" applyNumberFormat="1" applyFont="1" applyFill="1" applyBorder="1" applyAlignment="1">
      <alignment horizontal="right" vertical="center" shrinkToFit="1"/>
    </xf>
    <xf numFmtId="2" fontId="5" fillId="5" borderId="0" xfId="1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center" vertical="center" wrapText="1"/>
    </xf>
    <xf numFmtId="165" fontId="5" fillId="4" borderId="0" xfId="1" applyNumberFormat="1" applyFont="1" applyFill="1" applyBorder="1" applyAlignment="1">
      <alignment horizontal="center" vertical="center"/>
    </xf>
    <xf numFmtId="165" fontId="5" fillId="4" borderId="0" xfId="1" applyNumberFormat="1" applyFont="1" applyFill="1" applyBorder="1" applyAlignment="1">
      <alignment horizontal="right" vertical="center"/>
    </xf>
    <xf numFmtId="4" fontId="6" fillId="4" borderId="0" xfId="0" applyNumberFormat="1" applyFont="1" applyFill="1" applyBorder="1" applyAlignment="1">
      <alignment horizontal="right" vertical="center" shrinkToFit="1"/>
    </xf>
    <xf numFmtId="2" fontId="6" fillId="4" borderId="0" xfId="0" applyNumberFormat="1" applyFont="1" applyFill="1" applyBorder="1" applyAlignment="1">
      <alignment horizontal="right" vertical="center" shrinkToFit="1"/>
    </xf>
    <xf numFmtId="4" fontId="5" fillId="4" borderId="0" xfId="0" applyNumberFormat="1" applyFont="1" applyFill="1" applyBorder="1" applyAlignment="1">
      <alignment horizontal="right" vertical="center" shrinkToFit="1"/>
    </xf>
    <xf numFmtId="165" fontId="5" fillId="4" borderId="0" xfId="0" applyNumberFormat="1" applyFont="1" applyFill="1" applyBorder="1" applyAlignment="1">
      <alignment horizontal="right" vertical="center" shrinkToFit="1"/>
    </xf>
    <xf numFmtId="0" fontId="8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top" wrapText="1"/>
    </xf>
    <xf numFmtId="165" fontId="5" fillId="5" borderId="0" xfId="0" applyNumberFormat="1" applyFont="1" applyFill="1" applyBorder="1" applyAlignment="1">
      <alignment horizontal="right" vertical="center" shrinkToFi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165" fontId="7" fillId="0" borderId="0" xfId="1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65" fontId="7" fillId="0" borderId="0" xfId="1" applyNumberFormat="1" applyFont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vertical="center" wrapText="1"/>
    </xf>
    <xf numFmtId="165" fontId="7" fillId="4" borderId="0" xfId="1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top" wrapText="1"/>
    </xf>
    <xf numFmtId="165" fontId="14" fillId="4" borderId="0" xfId="1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left" vertical="center"/>
    </xf>
    <xf numFmtId="165" fontId="4" fillId="0" borderId="0" xfId="1" applyNumberFormat="1" applyFont="1" applyFill="1" applyBorder="1" applyAlignment="1">
      <alignment horizontal="left" vertical="center"/>
    </xf>
    <xf numFmtId="165" fontId="4" fillId="4" borderId="0" xfId="0" applyNumberFormat="1" applyFont="1" applyFill="1" applyBorder="1" applyAlignment="1">
      <alignment vertical="center" shrinkToFit="1"/>
    </xf>
    <xf numFmtId="165" fontId="7" fillId="0" borderId="0" xfId="1" applyNumberFormat="1" applyFont="1" applyBorder="1" applyAlignment="1">
      <alignment vertical="center" wrapText="1"/>
    </xf>
    <xf numFmtId="165" fontId="5" fillId="5" borderId="0" xfId="1" applyNumberFormat="1" applyFont="1" applyFill="1" applyBorder="1" applyAlignment="1">
      <alignment vertical="center"/>
    </xf>
    <xf numFmtId="165" fontId="5" fillId="5" borderId="0" xfId="0" applyNumberFormat="1" applyFont="1" applyFill="1" applyBorder="1" applyAlignment="1">
      <alignment vertical="center" shrinkToFit="1"/>
    </xf>
    <xf numFmtId="0" fontId="15" fillId="5" borderId="16" xfId="0" applyFont="1" applyFill="1" applyBorder="1" applyAlignment="1">
      <alignment horizontal="left" vertical="center"/>
    </xf>
    <xf numFmtId="0" fontId="16" fillId="5" borderId="16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165" fontId="20" fillId="0" borderId="0" xfId="0" applyNumberFormat="1" applyFont="1" applyFill="1" applyBorder="1" applyAlignment="1">
      <alignment horizontal="center" vertical="top"/>
    </xf>
    <xf numFmtId="164" fontId="0" fillId="0" borderId="0" xfId="0" applyNumberFormat="1"/>
    <xf numFmtId="164" fontId="5" fillId="5" borderId="0" xfId="1" applyFont="1" applyFill="1" applyBorder="1" applyAlignment="1">
      <alignment horizontal="right" vertical="center" shrinkToFit="1"/>
    </xf>
    <xf numFmtId="165" fontId="0" fillId="0" borderId="0" xfId="0" applyNumberFormat="1"/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 vertical="center" wrapText="1"/>
    </xf>
    <xf numFmtId="2" fontId="5" fillId="4" borderId="0" xfId="1" applyNumberFormat="1" applyFont="1" applyFill="1" applyBorder="1" applyAlignment="1">
      <alignment horizontal="right" vertical="center"/>
    </xf>
    <xf numFmtId="165" fontId="23" fillId="4" borderId="0" xfId="1" applyNumberFormat="1" applyFont="1" applyFill="1" applyBorder="1" applyAlignment="1">
      <alignment horizontal="right" vertical="center"/>
    </xf>
    <xf numFmtId="4" fontId="23" fillId="4" borderId="0" xfId="0" applyNumberFormat="1" applyFont="1" applyFill="1" applyBorder="1" applyAlignment="1">
      <alignment vertical="center" shrinkToFit="1"/>
    </xf>
    <xf numFmtId="2" fontId="23" fillId="4" borderId="0" xfId="0" applyNumberFormat="1" applyFont="1" applyFill="1" applyBorder="1" applyAlignment="1">
      <alignment vertical="center" shrinkToFit="1"/>
    </xf>
    <xf numFmtId="165" fontId="23" fillId="4" borderId="0" xfId="1" applyNumberFormat="1" applyFont="1" applyFill="1" applyBorder="1" applyAlignment="1">
      <alignment vertical="center"/>
    </xf>
    <xf numFmtId="165" fontId="23" fillId="4" borderId="0" xfId="0" applyNumberFormat="1" applyFont="1" applyFill="1" applyBorder="1" applyAlignment="1">
      <alignment horizontal="right" vertical="center" shrinkToFit="1"/>
    </xf>
    <xf numFmtId="164" fontId="17" fillId="5" borderId="16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left" vertical="center" wrapText="1"/>
    </xf>
    <xf numFmtId="165" fontId="4" fillId="4" borderId="0" xfId="1" applyNumberFormat="1" applyFont="1" applyFill="1" applyBorder="1" applyAlignment="1">
      <alignment horizontal="center" vertical="center"/>
    </xf>
    <xf numFmtId="165" fontId="4" fillId="4" borderId="0" xfId="1" applyNumberFormat="1" applyFont="1" applyFill="1" applyBorder="1" applyAlignment="1">
      <alignment horizontal="right" vertical="center"/>
    </xf>
    <xf numFmtId="164" fontId="5" fillId="5" borderId="0" xfId="1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right" vertical="center" wrapText="1"/>
    </xf>
    <xf numFmtId="164" fontId="12" fillId="4" borderId="0" xfId="1" applyFont="1" applyFill="1" applyBorder="1" applyAlignment="1">
      <alignment horizontal="right" vertical="center" wrapText="1"/>
    </xf>
    <xf numFmtId="164" fontId="13" fillId="4" borderId="0" xfId="1" applyFont="1" applyFill="1" applyBorder="1" applyAlignment="1">
      <alignment horizontal="right" vertical="center" wrapText="1"/>
    </xf>
    <xf numFmtId="164" fontId="4" fillId="4" borderId="0" xfId="1" applyFont="1" applyFill="1" applyBorder="1" applyAlignment="1">
      <alignment horizontal="center" vertical="center" wrapText="1"/>
    </xf>
    <xf numFmtId="165" fontId="14" fillId="6" borderId="0" xfId="1" applyNumberFormat="1" applyFont="1" applyFill="1" applyBorder="1" applyAlignment="1">
      <alignment horizontal="center" vertical="center" wrapText="1"/>
    </xf>
    <xf numFmtId="165" fontId="23" fillId="6" borderId="0" xfId="1" applyNumberFormat="1" applyFont="1" applyFill="1" applyBorder="1" applyAlignment="1">
      <alignment horizontal="right" vertical="center"/>
    </xf>
    <xf numFmtId="164" fontId="5" fillId="4" borderId="0" xfId="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top" wrapText="1"/>
    </xf>
    <xf numFmtId="164" fontId="12" fillId="4" borderId="0" xfId="1" applyFont="1" applyFill="1" applyBorder="1" applyAlignment="1">
      <alignment horizontal="right" vertical="top" wrapText="1"/>
    </xf>
    <xf numFmtId="164" fontId="13" fillId="4" borderId="0" xfId="1" applyFont="1" applyFill="1" applyBorder="1" applyAlignment="1">
      <alignment horizontal="right" vertical="top" wrapText="1"/>
    </xf>
    <xf numFmtId="2" fontId="4" fillId="0" borderId="0" xfId="1" applyNumberFormat="1" applyFont="1" applyBorder="1" applyAlignment="1">
      <alignment horizontal="right" vertical="center"/>
    </xf>
    <xf numFmtId="2" fontId="4" fillId="0" borderId="0" xfId="1" applyNumberFormat="1" applyFont="1" applyBorder="1" applyAlignment="1">
      <alignment horizontal="right" vertical="top"/>
    </xf>
    <xf numFmtId="2" fontId="4" fillId="0" borderId="0" xfId="1" applyNumberFormat="1" applyFont="1" applyBorder="1" applyAlignment="1">
      <alignment horizontal="center" vertical="center"/>
    </xf>
    <xf numFmtId="2" fontId="5" fillId="5" borderId="0" xfId="1" applyNumberFormat="1" applyFont="1" applyFill="1" applyBorder="1" applyAlignment="1">
      <alignment horizontal="center" vertical="center"/>
    </xf>
    <xf numFmtId="164" fontId="5" fillId="4" borderId="0" xfId="1" applyFont="1" applyFill="1" applyBorder="1" applyAlignment="1">
      <alignment horizontal="right" vertical="center" shrinkToFit="1"/>
    </xf>
    <xf numFmtId="2" fontId="4" fillId="5" borderId="0" xfId="1" applyNumberFormat="1" applyFont="1" applyFill="1" applyBorder="1" applyAlignment="1">
      <alignment horizontal="center" vertical="center"/>
    </xf>
    <xf numFmtId="2" fontId="5" fillId="5" borderId="16" xfId="1" applyNumberFormat="1" applyFont="1" applyFill="1" applyBorder="1" applyAlignment="1">
      <alignment horizontal="center" vertical="center"/>
    </xf>
    <xf numFmtId="165" fontId="4" fillId="4" borderId="0" xfId="0" applyNumberFormat="1" applyFont="1" applyFill="1" applyBorder="1" applyAlignment="1">
      <alignment horizontal="right" vertical="top" shrinkToFit="1"/>
    </xf>
    <xf numFmtId="164" fontId="5" fillId="5" borderId="0" xfId="1" applyFont="1" applyFill="1" applyBorder="1" applyAlignment="1">
      <alignment vertical="center"/>
    </xf>
    <xf numFmtId="164" fontId="4" fillId="4" borderId="0" xfId="1" applyFont="1" applyFill="1" applyBorder="1" applyAlignment="1">
      <alignment horizontal="right" vertical="center" wrapText="1"/>
    </xf>
    <xf numFmtId="166" fontId="17" fillId="5" borderId="16" xfId="1" applyNumberFormat="1" applyFont="1" applyFill="1" applyBorder="1" applyAlignment="1">
      <alignment horizontal="center"/>
    </xf>
    <xf numFmtId="164" fontId="5" fillId="5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9" fillId="4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57056</xdr:colOff>
      <xdr:row>0</xdr:row>
      <xdr:rowOff>26336</xdr:rowOff>
    </xdr:from>
    <xdr:to>
      <xdr:col>8</xdr:col>
      <xdr:colOff>121444</xdr:colOff>
      <xdr:row>2</xdr:row>
      <xdr:rowOff>48748</xdr:rowOff>
    </xdr:to>
    <xdr:pic>
      <xdr:nvPicPr>
        <xdr:cNvPr id="2" name="1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481" y="26336"/>
          <a:ext cx="1616963" cy="584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12435</xdr:colOff>
      <xdr:row>58</xdr:row>
      <xdr:rowOff>23438</xdr:rowOff>
    </xdr:from>
    <xdr:to>
      <xdr:col>8</xdr:col>
      <xdr:colOff>160741</xdr:colOff>
      <xdr:row>61</xdr:row>
      <xdr:rowOff>11532</xdr:rowOff>
    </xdr:to>
    <xdr:pic>
      <xdr:nvPicPr>
        <xdr:cNvPr id="4" name="3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2860" y="10910513"/>
          <a:ext cx="1700881" cy="588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733224</xdr:colOff>
      <xdr:row>93</xdr:row>
      <xdr:rowOff>33379</xdr:rowOff>
    </xdr:from>
    <xdr:to>
      <xdr:col>8</xdr:col>
      <xdr:colOff>217936</xdr:colOff>
      <xdr:row>95</xdr:row>
      <xdr:rowOff>84110</xdr:rowOff>
    </xdr:to>
    <xdr:pic>
      <xdr:nvPicPr>
        <xdr:cNvPr id="6" name="5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71649" y="22064704"/>
          <a:ext cx="1799287" cy="6222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23641</xdr:colOff>
      <xdr:row>29</xdr:row>
      <xdr:rowOff>22411</xdr:rowOff>
    </xdr:from>
    <xdr:to>
      <xdr:col>8</xdr:col>
      <xdr:colOff>171947</xdr:colOff>
      <xdr:row>32</xdr:row>
      <xdr:rowOff>16808</xdr:rowOff>
    </xdr:to>
    <xdr:pic>
      <xdr:nvPicPr>
        <xdr:cNvPr id="7" name="6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4626" y="5423646"/>
          <a:ext cx="1705924" cy="66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tabSelected="1" zoomScale="124" zoomScaleNormal="124" workbookViewId="0">
      <selection activeCell="D110" sqref="D110"/>
    </sheetView>
  </sheetViews>
  <sheetFormatPr baseColWidth="10" defaultRowHeight="15"/>
  <cols>
    <col min="1" max="1" width="19.42578125" customWidth="1"/>
    <col min="2" max="2" width="15.140625" customWidth="1"/>
    <col min="3" max="3" width="5" customWidth="1"/>
    <col min="5" max="5" width="6.7109375" customWidth="1"/>
    <col min="6" max="6" width="5.85546875" customWidth="1"/>
    <col min="7" max="7" width="4.85546875" customWidth="1"/>
    <col min="8" max="9" width="5.85546875" customWidth="1"/>
    <col min="10" max="10" width="5.5703125" customWidth="1"/>
    <col min="11" max="11" width="5.7109375" customWidth="1"/>
    <col min="12" max="12" width="6" customWidth="1"/>
    <col min="13" max="13" width="5.5703125" customWidth="1"/>
    <col min="14" max="14" width="6.42578125" customWidth="1"/>
    <col min="15" max="15" width="6" customWidth="1"/>
    <col min="16" max="16" width="6.28515625" customWidth="1"/>
    <col min="17" max="17" width="7" customWidth="1"/>
    <col min="18" max="18" width="15.28515625" bestFit="1" customWidth="1"/>
  </cols>
  <sheetData>
    <row r="1" spans="1:17" ht="24.95" customHeight="1">
      <c r="A1" s="1" t="s">
        <v>118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0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8.1" customHeight="1">
      <c r="A4" s="123" t="s">
        <v>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7" ht="8.1" customHeight="1">
      <c r="A5" s="123" t="s">
        <v>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17">
      <c r="A6" s="2" t="s">
        <v>126</v>
      </c>
      <c r="B6" s="3"/>
      <c r="C6" s="3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>
      <c r="A7" s="5" t="s">
        <v>2</v>
      </c>
      <c r="B7" s="6" t="s">
        <v>3</v>
      </c>
      <c r="C7" s="6"/>
      <c r="D7" s="7" t="s">
        <v>4</v>
      </c>
      <c r="E7" s="6" t="s">
        <v>5</v>
      </c>
      <c r="F7" s="6"/>
      <c r="G7" s="6"/>
      <c r="H7" s="6" t="s">
        <v>6</v>
      </c>
      <c r="I7" s="6"/>
      <c r="J7" s="8" t="s">
        <v>7</v>
      </c>
      <c r="K7" s="8"/>
      <c r="L7" s="6" t="s">
        <v>127</v>
      </c>
      <c r="M7" s="6"/>
      <c r="N7" s="6"/>
      <c r="O7" s="6" t="s">
        <v>8</v>
      </c>
      <c r="P7" s="6"/>
      <c r="Q7" s="9"/>
    </row>
    <row r="8" spans="1:17">
      <c r="A8" s="124" t="s">
        <v>9</v>
      </c>
      <c r="B8" s="127" t="s">
        <v>10</v>
      </c>
      <c r="C8" s="10"/>
      <c r="D8" s="127" t="s">
        <v>11</v>
      </c>
      <c r="E8" s="127" t="s">
        <v>12</v>
      </c>
      <c r="F8" s="128" t="s">
        <v>13</v>
      </c>
      <c r="G8" s="128" t="s">
        <v>14</v>
      </c>
      <c r="H8" s="131" t="s">
        <v>15</v>
      </c>
      <c r="I8" s="132"/>
      <c r="J8" s="132"/>
      <c r="K8" s="132"/>
      <c r="L8" s="132"/>
      <c r="M8" s="132"/>
      <c r="N8" s="133"/>
      <c r="O8" s="131" t="s">
        <v>16</v>
      </c>
      <c r="P8" s="133"/>
      <c r="Q8" s="128" t="s">
        <v>17</v>
      </c>
    </row>
    <row r="9" spans="1:17">
      <c r="A9" s="125"/>
      <c r="B9" s="127"/>
      <c r="C9" s="11" t="s">
        <v>18</v>
      </c>
      <c r="D9" s="127"/>
      <c r="E9" s="127"/>
      <c r="F9" s="129"/>
      <c r="G9" s="130"/>
      <c r="H9" s="135" t="s">
        <v>19</v>
      </c>
      <c r="I9" s="136"/>
      <c r="J9" s="137" t="s">
        <v>20</v>
      </c>
      <c r="K9" s="138" t="s">
        <v>21</v>
      </c>
      <c r="L9" s="139"/>
      <c r="M9" s="137" t="s">
        <v>22</v>
      </c>
      <c r="N9" s="137" t="s">
        <v>23</v>
      </c>
      <c r="O9" s="137" t="s">
        <v>24</v>
      </c>
      <c r="P9" s="137" t="s">
        <v>25</v>
      </c>
      <c r="Q9" s="130"/>
    </row>
    <row r="10" spans="1:17">
      <c r="A10" s="126"/>
      <c r="B10" s="127"/>
      <c r="C10" s="10"/>
      <c r="D10" s="127"/>
      <c r="E10" s="127"/>
      <c r="F10" s="129"/>
      <c r="G10" s="130"/>
      <c r="H10" s="12" t="s">
        <v>26</v>
      </c>
      <c r="I10" s="12" t="s">
        <v>27</v>
      </c>
      <c r="J10" s="130"/>
      <c r="K10" s="12" t="s">
        <v>28</v>
      </c>
      <c r="L10" s="12" t="s">
        <v>29</v>
      </c>
      <c r="M10" s="130"/>
      <c r="N10" s="130"/>
      <c r="O10" s="130"/>
      <c r="P10" s="130"/>
      <c r="Q10" s="134"/>
    </row>
    <row r="11" spans="1:17">
      <c r="A11" s="13" t="s">
        <v>30</v>
      </c>
      <c r="B11" s="14"/>
      <c r="C11" s="14"/>
      <c r="D11" s="14"/>
      <c r="E11" s="14"/>
      <c r="F11" s="15"/>
      <c r="G11" s="14"/>
      <c r="H11" s="16"/>
      <c r="I11" s="16"/>
      <c r="J11" s="14"/>
      <c r="K11" s="16"/>
      <c r="L11" s="16"/>
      <c r="M11" s="14"/>
      <c r="N11" s="14"/>
      <c r="O11" s="14"/>
      <c r="P11" s="14"/>
      <c r="Q11" s="14"/>
    </row>
    <row r="12" spans="1:17">
      <c r="A12" s="20" t="s">
        <v>32</v>
      </c>
      <c r="B12" s="20" t="s">
        <v>119</v>
      </c>
      <c r="C12" s="21" t="s">
        <v>33</v>
      </c>
      <c r="D12" s="20" t="s">
        <v>34</v>
      </c>
      <c r="E12" s="22">
        <v>31500</v>
      </c>
      <c r="F12" s="23">
        <v>4423.55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9">
        <f t="shared" ref="Q12:Q13" si="0">SUM(E12-(F12+G12+H12+K12))</f>
        <v>27076.45</v>
      </c>
    </row>
    <row r="13" spans="1:17">
      <c r="A13" s="20" t="s">
        <v>35</v>
      </c>
      <c r="B13" s="20" t="s">
        <v>120</v>
      </c>
      <c r="C13" s="21" t="s">
        <v>33</v>
      </c>
      <c r="D13" s="20" t="s">
        <v>37</v>
      </c>
      <c r="E13" s="22">
        <v>35000</v>
      </c>
      <c r="F13" s="23">
        <v>5782.18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9">
        <f t="shared" si="0"/>
        <v>29217.82</v>
      </c>
    </row>
    <row r="14" spans="1:17">
      <c r="A14" s="20" t="s">
        <v>38</v>
      </c>
      <c r="B14" s="20" t="s">
        <v>39</v>
      </c>
      <c r="C14" s="21" t="s">
        <v>31</v>
      </c>
      <c r="D14" s="20" t="s">
        <v>37</v>
      </c>
      <c r="E14" s="22">
        <v>20000</v>
      </c>
      <c r="F14" s="23">
        <v>619.95000000000005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9">
        <f>SUM(E14-(F14+G14+H14+K14))</f>
        <v>19380.05</v>
      </c>
    </row>
    <row r="15" spans="1:17">
      <c r="A15" s="20" t="s">
        <v>128</v>
      </c>
      <c r="B15" s="20" t="s">
        <v>129</v>
      </c>
      <c r="C15" s="21" t="s">
        <v>31</v>
      </c>
      <c r="D15" s="20" t="s">
        <v>34</v>
      </c>
      <c r="E15" s="22">
        <v>35000</v>
      </c>
      <c r="F15" s="23">
        <v>5782.18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9">
        <f>SUM(E15-(F15+G15+H15+K15))</f>
        <v>29217.82</v>
      </c>
    </row>
    <row r="16" spans="1:17">
      <c r="A16" s="20" t="s">
        <v>49</v>
      </c>
      <c r="B16" s="20" t="s">
        <v>120</v>
      </c>
      <c r="C16" s="21" t="s">
        <v>33</v>
      </c>
      <c r="D16" s="20" t="s">
        <v>37</v>
      </c>
      <c r="E16" s="23">
        <v>16500</v>
      </c>
      <c r="F16" s="23"/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9">
        <f>SUM(E16-(F16+G16+H16+K16))</f>
        <v>16500</v>
      </c>
    </row>
    <row r="17" spans="1:17">
      <c r="A17" s="25" t="s">
        <v>40</v>
      </c>
      <c r="B17" s="25"/>
      <c r="C17" s="26">
        <v>5</v>
      </c>
      <c r="D17" s="25"/>
      <c r="E17" s="27">
        <f>SUM(E12:E16)</f>
        <v>138000</v>
      </c>
      <c r="F17" s="27">
        <f>SUM(F12:F16)</f>
        <v>16607.86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27">
        <f>SUM(Q12:Q16)</f>
        <v>121392.14000000001</v>
      </c>
    </row>
    <row r="18" spans="1:17">
      <c r="A18" s="140" t="s">
        <v>41</v>
      </c>
      <c r="B18" s="140"/>
      <c r="C18" s="41"/>
      <c r="D18" s="41"/>
      <c r="E18" s="41"/>
      <c r="F18" s="42"/>
      <c r="G18" s="41"/>
      <c r="H18" s="43"/>
      <c r="I18" s="43"/>
      <c r="J18" s="41"/>
      <c r="K18" s="43"/>
      <c r="L18" s="43"/>
      <c r="M18" s="41"/>
      <c r="N18" s="41"/>
      <c r="O18" s="41"/>
      <c r="P18" s="41"/>
      <c r="Q18" s="19"/>
    </row>
    <row r="19" spans="1:17">
      <c r="A19" s="100" t="s">
        <v>134</v>
      </c>
      <c r="B19" s="100" t="s">
        <v>135</v>
      </c>
      <c r="C19" s="57" t="s">
        <v>33</v>
      </c>
      <c r="D19" s="20" t="s">
        <v>34</v>
      </c>
      <c r="E19" s="102">
        <v>85000</v>
      </c>
      <c r="F19" s="103">
        <v>21250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9">
        <f t="shared" ref="Q19:Q23" si="1">SUM(E19-(F19+G19+H19+K19))</f>
        <v>63750</v>
      </c>
    </row>
    <row r="20" spans="1:17">
      <c r="A20" s="100" t="s">
        <v>136</v>
      </c>
      <c r="B20" s="100" t="s">
        <v>137</v>
      </c>
      <c r="C20" s="57" t="s">
        <v>31</v>
      </c>
      <c r="D20" s="54" t="s">
        <v>34</v>
      </c>
      <c r="E20" s="102">
        <v>40000</v>
      </c>
      <c r="F20" s="101">
        <v>7549.22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9">
        <f t="shared" si="1"/>
        <v>32450.78</v>
      </c>
    </row>
    <row r="21" spans="1:17">
      <c r="A21" s="20" t="s">
        <v>52</v>
      </c>
      <c r="B21" s="20" t="s">
        <v>89</v>
      </c>
      <c r="C21" s="21" t="s">
        <v>33</v>
      </c>
      <c r="D21" s="20" t="s">
        <v>37</v>
      </c>
      <c r="E21" s="23">
        <v>27000</v>
      </c>
      <c r="F21" s="23">
        <v>2676.74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9">
        <f t="shared" si="1"/>
        <v>24323.260000000002</v>
      </c>
    </row>
    <row r="22" spans="1:17">
      <c r="A22" s="20" t="s">
        <v>88</v>
      </c>
      <c r="B22" s="20" t="s">
        <v>89</v>
      </c>
      <c r="C22" s="21" t="s">
        <v>33</v>
      </c>
      <c r="D22" s="20" t="s">
        <v>34</v>
      </c>
      <c r="E22" s="49">
        <v>17600</v>
      </c>
      <c r="F22" s="23"/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9">
        <f t="shared" si="1"/>
        <v>17600</v>
      </c>
    </row>
    <row r="23" spans="1:17">
      <c r="A23" s="20" t="s">
        <v>92</v>
      </c>
      <c r="B23" s="20" t="s">
        <v>89</v>
      </c>
      <c r="C23" s="21" t="s">
        <v>33</v>
      </c>
      <c r="D23" s="20" t="s">
        <v>37</v>
      </c>
      <c r="E23" s="49">
        <v>16500</v>
      </c>
      <c r="F23" s="23"/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9">
        <f t="shared" si="1"/>
        <v>16500</v>
      </c>
    </row>
    <row r="24" spans="1:17">
      <c r="A24" s="25" t="s">
        <v>40</v>
      </c>
      <c r="B24" s="25"/>
      <c r="C24" s="26">
        <v>5</v>
      </c>
      <c r="D24" s="25"/>
      <c r="E24" s="27">
        <f>SUM(E19:E23)</f>
        <v>186100</v>
      </c>
      <c r="F24" s="99">
        <f>SUM(F19:F23)</f>
        <v>31475.96</v>
      </c>
      <c r="G24" s="29">
        <f t="shared" ref="G24:P24" si="2">SUM(G21:G23)</f>
        <v>0</v>
      </c>
      <c r="H24" s="29">
        <f t="shared" si="2"/>
        <v>0</v>
      </c>
      <c r="I24" s="29">
        <f t="shared" si="2"/>
        <v>0</v>
      </c>
      <c r="J24" s="30">
        <f t="shared" si="2"/>
        <v>0</v>
      </c>
      <c r="K24" s="29">
        <f t="shared" si="2"/>
        <v>0</v>
      </c>
      <c r="L24" s="31">
        <f t="shared" si="2"/>
        <v>0</v>
      </c>
      <c r="M24" s="29">
        <f t="shared" si="2"/>
        <v>0</v>
      </c>
      <c r="N24" s="31">
        <f t="shared" si="2"/>
        <v>0</v>
      </c>
      <c r="O24" s="31">
        <f t="shared" si="2"/>
        <v>0</v>
      </c>
      <c r="P24" s="31">
        <f t="shared" si="2"/>
        <v>0</v>
      </c>
      <c r="Q24" s="44">
        <f>SUM(Q19:Q23)</f>
        <v>154624.04</v>
      </c>
    </row>
    <row r="25" spans="1:17">
      <c r="A25" s="140" t="s">
        <v>140</v>
      </c>
      <c r="B25" s="140"/>
      <c r="C25" s="41"/>
      <c r="D25" s="41"/>
      <c r="E25" s="41"/>
      <c r="F25" s="42"/>
      <c r="G25" s="36"/>
      <c r="H25" s="35"/>
      <c r="I25" s="37"/>
      <c r="J25" s="38"/>
      <c r="K25" s="35"/>
      <c r="L25" s="39"/>
      <c r="M25" s="107"/>
      <c r="N25" s="39"/>
      <c r="O25" s="39"/>
      <c r="P25" s="39"/>
      <c r="Q25" s="40"/>
    </row>
    <row r="26" spans="1:17">
      <c r="A26" s="100" t="s">
        <v>141</v>
      </c>
      <c r="B26" s="100" t="s">
        <v>135</v>
      </c>
      <c r="C26" s="57" t="s">
        <v>31</v>
      </c>
      <c r="D26" s="108" t="s">
        <v>34</v>
      </c>
      <c r="E26" s="109">
        <v>85000</v>
      </c>
      <c r="F26" s="110">
        <v>21250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8">
        <f t="shared" ref="Q26" si="3">SUM(E26-(F26+G26+H26+K26))</f>
        <v>63750</v>
      </c>
    </row>
    <row r="27" spans="1:17">
      <c r="A27" s="25" t="s">
        <v>40</v>
      </c>
      <c r="B27" s="25"/>
      <c r="C27" s="26">
        <v>1</v>
      </c>
      <c r="D27" s="25"/>
      <c r="E27" s="27">
        <f>SUM(E26)</f>
        <v>85000</v>
      </c>
      <c r="F27" s="122">
        <f>SUM(F26)</f>
        <v>21250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27">
        <f>SUM(Q26)</f>
        <v>63750</v>
      </c>
    </row>
    <row r="28" spans="1:17">
      <c r="A28" s="96"/>
      <c r="B28" s="96"/>
      <c r="C28" s="34"/>
      <c r="D28" s="96"/>
      <c r="E28" s="35"/>
      <c r="F28" s="88"/>
      <c r="G28" s="36"/>
      <c r="H28" s="35"/>
      <c r="I28" s="37"/>
      <c r="J28" s="38"/>
      <c r="K28" s="35"/>
      <c r="L28" s="39"/>
      <c r="M28" s="107"/>
      <c r="N28" s="39"/>
      <c r="O28" s="39"/>
      <c r="P28" s="39"/>
      <c r="Q28" s="40"/>
    </row>
    <row r="29" spans="1:17">
      <c r="A29" s="87"/>
      <c r="B29" s="87"/>
      <c r="C29" s="34"/>
      <c r="D29" s="87"/>
      <c r="E29" s="35"/>
      <c r="F29" s="88"/>
      <c r="G29" s="36"/>
      <c r="H29" s="35"/>
      <c r="I29" s="37"/>
      <c r="J29" s="38"/>
      <c r="K29" s="35"/>
      <c r="L29" s="39"/>
      <c r="M29" s="88"/>
      <c r="N29" s="39"/>
      <c r="O29" s="39"/>
      <c r="P29" s="39"/>
      <c r="Q29" s="40"/>
    </row>
    <row r="30" spans="1:17" ht="20.100000000000001" customHeight="1">
      <c r="A30" s="87"/>
      <c r="B30" s="87"/>
      <c r="C30" s="34"/>
      <c r="D30" s="87"/>
      <c r="E30" s="35"/>
      <c r="F30" s="88"/>
      <c r="G30" s="36"/>
      <c r="H30" s="35"/>
      <c r="I30" s="37"/>
      <c r="J30" s="38"/>
      <c r="K30" s="35"/>
      <c r="L30" s="39"/>
      <c r="M30" s="88"/>
      <c r="N30" s="39"/>
      <c r="O30" s="39"/>
      <c r="P30" s="39"/>
      <c r="Q30" s="40"/>
    </row>
    <row r="31" spans="1:17">
      <c r="A31" s="87"/>
      <c r="B31" s="87"/>
      <c r="C31" s="34"/>
      <c r="D31" s="87"/>
      <c r="E31" s="36"/>
      <c r="F31" s="36"/>
      <c r="G31" s="36"/>
      <c r="H31" s="36"/>
      <c r="I31" s="37"/>
      <c r="J31" s="38"/>
      <c r="K31" s="36"/>
      <c r="L31" s="39"/>
      <c r="M31" s="36"/>
      <c r="N31" s="39"/>
      <c r="O31" s="39"/>
      <c r="P31" s="39"/>
      <c r="Q31" s="40"/>
    </row>
    <row r="32" spans="1:17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499999999999993" customHeight="1">
      <c r="A33" s="123" t="s">
        <v>0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9.9499999999999993" customHeight="1">
      <c r="A34" s="123" t="s">
        <v>1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>
      <c r="A35" s="2" t="s">
        <v>126</v>
      </c>
      <c r="B35" s="3"/>
      <c r="C35" s="3"/>
      <c r="D35" s="2"/>
      <c r="E35" s="2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>
      <c r="A36" s="5" t="s">
        <v>2</v>
      </c>
      <c r="B36" s="6" t="s">
        <v>3</v>
      </c>
      <c r="C36" s="6"/>
      <c r="D36" s="7" t="s">
        <v>4</v>
      </c>
      <c r="E36" s="6" t="s">
        <v>5</v>
      </c>
      <c r="F36" s="6"/>
      <c r="G36" s="6"/>
      <c r="H36" s="6" t="s">
        <v>6</v>
      </c>
      <c r="I36" s="6"/>
      <c r="J36" s="8" t="s">
        <v>7</v>
      </c>
      <c r="K36" s="8"/>
      <c r="L36" s="6" t="s">
        <v>127</v>
      </c>
      <c r="M36" s="6"/>
      <c r="N36" s="6"/>
      <c r="O36" s="6" t="s">
        <v>8</v>
      </c>
      <c r="P36" s="6"/>
      <c r="Q36" s="9"/>
    </row>
    <row r="37" spans="1:17">
      <c r="A37" s="124" t="s">
        <v>9</v>
      </c>
      <c r="B37" s="142" t="s">
        <v>10</v>
      </c>
      <c r="C37" s="84"/>
      <c r="D37" s="142" t="s">
        <v>11</v>
      </c>
      <c r="E37" s="142" t="s">
        <v>12</v>
      </c>
      <c r="F37" s="128" t="s">
        <v>64</v>
      </c>
      <c r="G37" s="128" t="s">
        <v>14</v>
      </c>
      <c r="H37" s="131" t="s">
        <v>15</v>
      </c>
      <c r="I37" s="132"/>
      <c r="J37" s="132"/>
      <c r="K37" s="132"/>
      <c r="L37" s="132"/>
      <c r="M37" s="132"/>
      <c r="N37" s="133"/>
      <c r="O37" s="131" t="s">
        <v>16</v>
      </c>
      <c r="P37" s="133"/>
      <c r="Q37" s="128" t="s">
        <v>45</v>
      </c>
    </row>
    <row r="38" spans="1:17">
      <c r="A38" s="125"/>
      <c r="B38" s="127"/>
      <c r="C38" s="85" t="s">
        <v>18</v>
      </c>
      <c r="D38" s="127"/>
      <c r="E38" s="127"/>
      <c r="F38" s="129"/>
      <c r="G38" s="130"/>
      <c r="H38" s="135" t="s">
        <v>19</v>
      </c>
      <c r="I38" s="136"/>
      <c r="J38" s="137" t="s">
        <v>20</v>
      </c>
      <c r="K38" s="138" t="s">
        <v>65</v>
      </c>
      <c r="L38" s="139"/>
      <c r="M38" s="137" t="s">
        <v>66</v>
      </c>
      <c r="N38" s="137" t="s">
        <v>23</v>
      </c>
      <c r="O38" s="137" t="s">
        <v>24</v>
      </c>
      <c r="P38" s="137" t="s">
        <v>25</v>
      </c>
      <c r="Q38" s="145"/>
    </row>
    <row r="39" spans="1:17">
      <c r="A39" s="126"/>
      <c r="B39" s="143"/>
      <c r="C39" s="86"/>
      <c r="D39" s="143"/>
      <c r="E39" s="143"/>
      <c r="F39" s="144"/>
      <c r="G39" s="134"/>
      <c r="H39" s="48" t="s">
        <v>26</v>
      </c>
      <c r="I39" s="48" t="s">
        <v>67</v>
      </c>
      <c r="J39" s="134"/>
      <c r="K39" s="48" t="s">
        <v>28</v>
      </c>
      <c r="L39" s="48" t="s">
        <v>68</v>
      </c>
      <c r="M39" s="134"/>
      <c r="N39" s="134"/>
      <c r="O39" s="134"/>
      <c r="P39" s="134"/>
      <c r="Q39" s="146"/>
    </row>
    <row r="40" spans="1:17">
      <c r="A40" s="33" t="s">
        <v>43</v>
      </c>
      <c r="B40" s="33"/>
      <c r="C40" s="34"/>
      <c r="D40" s="33"/>
      <c r="E40" s="35"/>
      <c r="F40" s="36"/>
      <c r="G40" s="36"/>
      <c r="H40" s="35"/>
      <c r="I40" s="37"/>
      <c r="J40" s="38"/>
      <c r="K40" s="35"/>
      <c r="L40" s="39"/>
      <c r="M40" s="36"/>
      <c r="N40" s="39"/>
      <c r="O40" s="39"/>
      <c r="P40" s="39"/>
      <c r="Q40" s="40"/>
    </row>
    <row r="41" spans="1:17">
      <c r="A41" s="54" t="s">
        <v>130</v>
      </c>
      <c r="B41" s="54" t="s">
        <v>131</v>
      </c>
      <c r="C41" s="55" t="s">
        <v>31</v>
      </c>
      <c r="D41" s="20" t="s">
        <v>34</v>
      </c>
      <c r="E41" s="97">
        <v>60000</v>
      </c>
      <c r="F41" s="98">
        <v>15000</v>
      </c>
      <c r="G41" s="113">
        <v>0</v>
      </c>
      <c r="H41" s="113">
        <v>0</v>
      </c>
      <c r="I41" s="113">
        <v>0</v>
      </c>
      <c r="J41" s="113">
        <v>0</v>
      </c>
      <c r="K41" s="113">
        <v>0</v>
      </c>
      <c r="L41" s="113">
        <v>0</v>
      </c>
      <c r="M41" s="113">
        <v>0</v>
      </c>
      <c r="N41" s="113">
        <v>0</v>
      </c>
      <c r="O41" s="113">
        <v>0</v>
      </c>
      <c r="P41" s="113">
        <v>0</v>
      </c>
      <c r="Q41" s="115">
        <f>SUM(E41-F41)</f>
        <v>45000</v>
      </c>
    </row>
    <row r="42" spans="1:17">
      <c r="A42" s="54" t="s">
        <v>132</v>
      </c>
      <c r="B42" s="54" t="s">
        <v>133</v>
      </c>
      <c r="C42" s="55" t="s">
        <v>31</v>
      </c>
      <c r="D42" s="20" t="s">
        <v>34</v>
      </c>
      <c r="E42" s="97">
        <v>40000</v>
      </c>
      <c r="F42" s="98">
        <v>7549.22</v>
      </c>
      <c r="G42" s="113">
        <v>0</v>
      </c>
      <c r="H42" s="113">
        <v>0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  <c r="N42" s="113">
        <v>0</v>
      </c>
      <c r="O42" s="113">
        <v>0</v>
      </c>
      <c r="P42" s="113">
        <v>0</v>
      </c>
      <c r="Q42" s="115">
        <f>SUM(E42-F42)</f>
        <v>32450.78</v>
      </c>
    </row>
    <row r="43" spans="1:17">
      <c r="A43" s="20" t="s">
        <v>44</v>
      </c>
      <c r="B43" s="20" t="s">
        <v>120</v>
      </c>
      <c r="C43" s="21" t="s">
        <v>33</v>
      </c>
      <c r="D43" s="20" t="s">
        <v>37</v>
      </c>
      <c r="E43" s="22">
        <v>35000</v>
      </c>
      <c r="F43" s="23">
        <v>5782.18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  <c r="N43" s="113">
        <v>0</v>
      </c>
      <c r="O43" s="113">
        <v>0</v>
      </c>
      <c r="P43" s="113">
        <v>0</v>
      </c>
      <c r="Q43" s="115">
        <f>SUM(E43-F43)</f>
        <v>29217.82</v>
      </c>
    </row>
    <row r="44" spans="1:17">
      <c r="A44" s="25" t="s">
        <v>40</v>
      </c>
      <c r="B44" s="25"/>
      <c r="C44" s="26">
        <v>3</v>
      </c>
      <c r="D44" s="25"/>
      <c r="E44" s="27">
        <f>SUM(E41:E43)</f>
        <v>135000</v>
      </c>
      <c r="F44" s="119">
        <f>SUM(F41:F43)</f>
        <v>28331.4</v>
      </c>
      <c r="G44" s="114">
        <v>0</v>
      </c>
      <c r="H44" s="114">
        <v>0</v>
      </c>
      <c r="I44" s="114">
        <v>0</v>
      </c>
      <c r="J44" s="114">
        <v>0</v>
      </c>
      <c r="K44" s="114">
        <v>0</v>
      </c>
      <c r="L44" s="114">
        <v>0</v>
      </c>
      <c r="M44" s="114">
        <v>0</v>
      </c>
      <c r="N44" s="114">
        <v>0</v>
      </c>
      <c r="O44" s="114">
        <v>0</v>
      </c>
      <c r="P44" s="114">
        <v>0</v>
      </c>
      <c r="Q44" s="82">
        <f>SUM(E44-F44)</f>
        <v>106668.6</v>
      </c>
    </row>
    <row r="45" spans="1:17">
      <c r="A45" s="140" t="s">
        <v>46</v>
      </c>
      <c r="B45" s="140"/>
      <c r="C45" s="34"/>
      <c r="D45" s="33"/>
      <c r="E45" s="36"/>
      <c r="F45" s="36"/>
      <c r="G45" s="36"/>
      <c r="H45" s="36"/>
      <c r="I45" s="37"/>
      <c r="J45" s="38"/>
      <c r="K45" s="36"/>
      <c r="L45" s="39"/>
      <c r="M45" s="36"/>
      <c r="N45" s="39"/>
      <c r="O45" s="39"/>
      <c r="P45" s="39"/>
      <c r="Q45" s="40"/>
    </row>
    <row r="46" spans="1:17">
      <c r="A46" s="20" t="s">
        <v>47</v>
      </c>
      <c r="B46" s="20" t="s">
        <v>51</v>
      </c>
      <c r="C46" s="21" t="s">
        <v>33</v>
      </c>
      <c r="D46" s="20" t="s">
        <v>48</v>
      </c>
      <c r="E46" s="23">
        <v>22000</v>
      </c>
      <c r="F46" s="23">
        <v>1202.22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9">
        <f>SUM(E46-(F46+G46+H46+K46+M46))</f>
        <v>20797.78</v>
      </c>
    </row>
    <row r="47" spans="1:17">
      <c r="A47" s="20" t="s">
        <v>50</v>
      </c>
      <c r="B47" s="20" t="s">
        <v>120</v>
      </c>
      <c r="C47" s="21" t="s">
        <v>33</v>
      </c>
      <c r="D47" s="20" t="s">
        <v>37</v>
      </c>
      <c r="E47" s="23">
        <v>16000</v>
      </c>
      <c r="F47" s="23"/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9">
        <f>SUM(E47-(F47+G47+H47+K47+M47))</f>
        <v>16000</v>
      </c>
    </row>
    <row r="48" spans="1:17">
      <c r="A48" s="25" t="s">
        <v>40</v>
      </c>
      <c r="B48" s="25"/>
      <c r="C48" s="26">
        <v>2</v>
      </c>
      <c r="D48" s="25"/>
      <c r="E48" s="27">
        <f>SUM(E46:E47)</f>
        <v>38000</v>
      </c>
      <c r="F48" s="28">
        <f>SUM(F46:F47)</f>
        <v>1202.22</v>
      </c>
      <c r="G48" s="114">
        <v>0</v>
      </c>
      <c r="H48" s="114">
        <v>0</v>
      </c>
      <c r="I48" s="114">
        <v>0</v>
      </c>
      <c r="J48" s="114">
        <v>0</v>
      </c>
      <c r="K48" s="114">
        <v>0</v>
      </c>
      <c r="L48" s="114">
        <v>0</v>
      </c>
      <c r="M48" s="114">
        <v>0</v>
      </c>
      <c r="N48" s="114">
        <v>0</v>
      </c>
      <c r="O48" s="114">
        <v>0</v>
      </c>
      <c r="P48" s="114">
        <v>0</v>
      </c>
      <c r="Q48" s="82">
        <f>SUM(Q46:Q47)</f>
        <v>36797.78</v>
      </c>
    </row>
    <row r="49" spans="1:17">
      <c r="A49" s="141" t="s">
        <v>53</v>
      </c>
      <c r="B49" s="141"/>
      <c r="C49" s="34"/>
      <c r="D49" s="33"/>
      <c r="E49" s="36"/>
      <c r="F49" s="36"/>
      <c r="G49" s="36"/>
      <c r="H49" s="36"/>
      <c r="I49" s="37"/>
      <c r="J49" s="38"/>
      <c r="K49" s="36"/>
      <c r="L49" s="39"/>
      <c r="M49" s="36"/>
      <c r="N49" s="39"/>
      <c r="O49" s="39"/>
      <c r="P49" s="39"/>
      <c r="Q49" s="40"/>
    </row>
    <row r="50" spans="1:17">
      <c r="A50" s="20" t="s">
        <v>54</v>
      </c>
      <c r="B50" s="51" t="s">
        <v>55</v>
      </c>
      <c r="C50" s="21" t="s">
        <v>31</v>
      </c>
      <c r="D50" s="20" t="s">
        <v>34</v>
      </c>
      <c r="E50" s="24">
        <v>85000</v>
      </c>
      <c r="F50" s="24">
        <v>21250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9">
        <f t="shared" ref="Q50:Q51" si="4">SUM(E50-(F50+G50+H50+K50))</f>
        <v>63750</v>
      </c>
    </row>
    <row r="51" spans="1:17">
      <c r="A51" s="20" t="s">
        <v>56</v>
      </c>
      <c r="B51" s="20" t="s">
        <v>57</v>
      </c>
      <c r="C51" s="21" t="s">
        <v>33</v>
      </c>
      <c r="D51" s="20" t="s">
        <v>34</v>
      </c>
      <c r="E51" s="23">
        <v>40000</v>
      </c>
      <c r="F51" s="23">
        <v>7549.22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9">
        <f t="shared" si="4"/>
        <v>32450.78</v>
      </c>
    </row>
    <row r="52" spans="1:17">
      <c r="A52" s="25" t="s">
        <v>40</v>
      </c>
      <c r="B52" s="25"/>
      <c r="C52" s="26">
        <v>2</v>
      </c>
      <c r="D52" s="25"/>
      <c r="E52" s="28">
        <f t="shared" ref="E52:F52" si="5">SUM(E50:E51)</f>
        <v>125000</v>
      </c>
      <c r="F52" s="28">
        <f t="shared" si="5"/>
        <v>28799.22</v>
      </c>
      <c r="G52" s="114">
        <v>0</v>
      </c>
      <c r="H52" s="114">
        <v>0</v>
      </c>
      <c r="I52" s="114">
        <v>0</v>
      </c>
      <c r="J52" s="114">
        <v>0</v>
      </c>
      <c r="K52" s="114">
        <v>0</v>
      </c>
      <c r="L52" s="114">
        <v>0</v>
      </c>
      <c r="M52" s="114">
        <v>0</v>
      </c>
      <c r="N52" s="114">
        <v>0</v>
      </c>
      <c r="O52" s="114">
        <v>0</v>
      </c>
      <c r="P52" s="114">
        <v>0</v>
      </c>
      <c r="Q52" s="82">
        <f>SUM(Q50:Q51)</f>
        <v>96200.78</v>
      </c>
    </row>
    <row r="53" spans="1:17">
      <c r="A53" s="33" t="s">
        <v>58</v>
      </c>
      <c r="B53" s="33"/>
      <c r="C53" s="34"/>
      <c r="D53" s="33"/>
      <c r="E53" s="36"/>
      <c r="F53" s="36"/>
      <c r="G53" s="36"/>
      <c r="H53" s="36"/>
      <c r="I53" s="37"/>
      <c r="J53" s="38"/>
      <c r="K53" s="36"/>
      <c r="L53" s="39"/>
      <c r="M53" s="36"/>
      <c r="N53" s="39"/>
      <c r="O53" s="39"/>
      <c r="P53" s="39"/>
      <c r="Q53" s="40"/>
    </row>
    <row r="54" spans="1:17">
      <c r="A54" s="54" t="s">
        <v>138</v>
      </c>
      <c r="B54" s="54" t="s">
        <v>139</v>
      </c>
      <c r="C54" s="55" t="s">
        <v>31</v>
      </c>
      <c r="D54" s="20" t="s">
        <v>34</v>
      </c>
      <c r="E54" s="98">
        <v>60000</v>
      </c>
      <c r="F54" s="98">
        <v>14142.19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9">
        <f t="shared" ref="Q54:Q57" si="6">SUM(E54-(F54+G54+H54+K54))</f>
        <v>45857.81</v>
      </c>
    </row>
    <row r="55" spans="1:17">
      <c r="A55" s="20" t="s">
        <v>59</v>
      </c>
      <c r="B55" s="51" t="s">
        <v>121</v>
      </c>
      <c r="C55" s="21" t="s">
        <v>33</v>
      </c>
      <c r="D55" s="20" t="s">
        <v>34</v>
      </c>
      <c r="E55" s="23">
        <v>45000</v>
      </c>
      <c r="F55" s="23">
        <v>9269.66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9">
        <f t="shared" si="6"/>
        <v>35730.339999999997</v>
      </c>
    </row>
    <row r="56" spans="1:17">
      <c r="A56" s="20" t="s">
        <v>60</v>
      </c>
      <c r="B56" s="20" t="s">
        <v>61</v>
      </c>
      <c r="C56" s="21" t="s">
        <v>33</v>
      </c>
      <c r="D56" s="20" t="s">
        <v>34</v>
      </c>
      <c r="E56" s="23">
        <v>40000</v>
      </c>
      <c r="F56" s="23">
        <v>7549.22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9">
        <f t="shared" si="6"/>
        <v>32450.78</v>
      </c>
    </row>
    <row r="57" spans="1:17">
      <c r="A57" s="20" t="s">
        <v>62</v>
      </c>
      <c r="B57" s="20" t="s">
        <v>63</v>
      </c>
      <c r="C57" s="21" t="s">
        <v>33</v>
      </c>
      <c r="D57" s="20" t="s">
        <v>37</v>
      </c>
      <c r="E57" s="23">
        <v>19800</v>
      </c>
      <c r="F57" s="23">
        <v>561.72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9">
        <f t="shared" si="6"/>
        <v>19238.28</v>
      </c>
    </row>
    <row r="58" spans="1:17">
      <c r="A58" s="25" t="s">
        <v>40</v>
      </c>
      <c r="B58" s="25"/>
      <c r="C58" s="26">
        <v>4</v>
      </c>
      <c r="D58" s="25"/>
      <c r="E58" s="27">
        <f>SUM(E54:E57)</f>
        <v>164800</v>
      </c>
      <c r="F58" s="28">
        <f>SUM(F54:F57)</f>
        <v>31522.79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v>0</v>
      </c>
      <c r="M58" s="116">
        <v>0</v>
      </c>
      <c r="N58" s="116">
        <v>0</v>
      </c>
      <c r="O58" s="116">
        <v>0</v>
      </c>
      <c r="P58" s="116">
        <v>0</v>
      </c>
      <c r="Q58" s="44">
        <f>SUM(E58-(F58+G58+H58+K58))</f>
        <v>133277.21</v>
      </c>
    </row>
    <row r="59" spans="1:17" ht="20.25" customHeight="1">
      <c r="A59" s="33"/>
      <c r="B59" s="33"/>
      <c r="C59" s="34"/>
      <c r="D59" s="33"/>
      <c r="E59" s="36"/>
      <c r="F59" s="36"/>
      <c r="G59" s="36"/>
      <c r="H59" s="36"/>
      <c r="I59" s="37"/>
      <c r="J59" s="38"/>
      <c r="K59" s="36"/>
      <c r="L59" s="39"/>
      <c r="M59" s="36"/>
      <c r="N59" s="39"/>
      <c r="O59" s="39"/>
      <c r="P59" s="39"/>
      <c r="Q59" s="40"/>
    </row>
    <row r="60" spans="1:17" ht="20.25" customHeight="1">
      <c r="A60" s="87"/>
      <c r="B60" s="87"/>
      <c r="C60" s="34"/>
      <c r="D60" s="87"/>
      <c r="E60" s="36"/>
      <c r="F60" s="36"/>
      <c r="G60" s="36"/>
      <c r="H60" s="36"/>
      <c r="I60" s="37"/>
      <c r="J60" s="38"/>
      <c r="K60" s="36"/>
      <c r="L60" s="39"/>
      <c r="M60" s="36"/>
      <c r="N60" s="39"/>
      <c r="O60" s="39"/>
      <c r="P60" s="39"/>
      <c r="Q60" s="40"/>
    </row>
    <row r="61" spans="1:17" ht="6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0.5" customHeight="1">
      <c r="A62" s="123" t="s">
        <v>0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8.25" customHeight="1">
      <c r="A63" s="123" t="s">
        <v>1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>
      <c r="A64" s="2" t="s">
        <v>126</v>
      </c>
      <c r="B64" s="3"/>
      <c r="C64" s="3"/>
      <c r="D64" s="2"/>
      <c r="E64" s="2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>
      <c r="A65" s="5" t="s">
        <v>2</v>
      </c>
      <c r="B65" s="6" t="s">
        <v>3</v>
      </c>
      <c r="C65" s="6"/>
      <c r="D65" s="7" t="s">
        <v>4</v>
      </c>
      <c r="E65" s="6" t="s">
        <v>5</v>
      </c>
      <c r="F65" s="6"/>
      <c r="G65" s="6"/>
      <c r="H65" s="6" t="s">
        <v>6</v>
      </c>
      <c r="I65" s="6"/>
      <c r="J65" s="8" t="s">
        <v>7</v>
      </c>
      <c r="K65" s="8"/>
      <c r="L65" s="6" t="s">
        <v>127</v>
      </c>
      <c r="M65" s="6"/>
      <c r="N65" s="6"/>
      <c r="O65" s="6" t="s">
        <v>8</v>
      </c>
      <c r="P65" s="6"/>
      <c r="Q65" s="9"/>
    </row>
    <row r="66" spans="1:17">
      <c r="A66" s="124" t="s">
        <v>9</v>
      </c>
      <c r="B66" s="142" t="s">
        <v>10</v>
      </c>
      <c r="C66" s="45"/>
      <c r="D66" s="142" t="s">
        <v>11</v>
      </c>
      <c r="E66" s="142" t="s">
        <v>12</v>
      </c>
      <c r="F66" s="128" t="s">
        <v>64</v>
      </c>
      <c r="G66" s="128" t="s">
        <v>14</v>
      </c>
      <c r="H66" s="131" t="s">
        <v>15</v>
      </c>
      <c r="I66" s="132"/>
      <c r="J66" s="132"/>
      <c r="K66" s="132"/>
      <c r="L66" s="132"/>
      <c r="M66" s="132"/>
      <c r="N66" s="133"/>
      <c r="O66" s="131" t="s">
        <v>16</v>
      </c>
      <c r="P66" s="133"/>
      <c r="Q66" s="128" t="s">
        <v>45</v>
      </c>
    </row>
    <row r="67" spans="1:17">
      <c r="A67" s="125"/>
      <c r="B67" s="127"/>
      <c r="C67" s="46" t="s">
        <v>18</v>
      </c>
      <c r="D67" s="127"/>
      <c r="E67" s="127"/>
      <c r="F67" s="129"/>
      <c r="G67" s="130"/>
      <c r="H67" s="135" t="s">
        <v>19</v>
      </c>
      <c r="I67" s="136"/>
      <c r="J67" s="137" t="s">
        <v>20</v>
      </c>
      <c r="K67" s="138" t="s">
        <v>65</v>
      </c>
      <c r="L67" s="139"/>
      <c r="M67" s="137" t="s">
        <v>66</v>
      </c>
      <c r="N67" s="137" t="s">
        <v>23</v>
      </c>
      <c r="O67" s="137" t="s">
        <v>24</v>
      </c>
      <c r="P67" s="137" t="s">
        <v>25</v>
      </c>
      <c r="Q67" s="145"/>
    </row>
    <row r="68" spans="1:17">
      <c r="A68" s="126"/>
      <c r="B68" s="143"/>
      <c r="C68" s="47"/>
      <c r="D68" s="143"/>
      <c r="E68" s="143"/>
      <c r="F68" s="144"/>
      <c r="G68" s="134"/>
      <c r="H68" s="48" t="s">
        <v>26</v>
      </c>
      <c r="I68" s="48" t="s">
        <v>67</v>
      </c>
      <c r="J68" s="134"/>
      <c r="K68" s="48" t="s">
        <v>28</v>
      </c>
      <c r="L68" s="48" t="s">
        <v>68</v>
      </c>
      <c r="M68" s="134"/>
      <c r="N68" s="134"/>
      <c r="O68" s="134"/>
      <c r="P68" s="134"/>
      <c r="Q68" s="146"/>
    </row>
    <row r="69" spans="1:17" ht="8.25" customHeight="1">
      <c r="A69" s="147" t="s">
        <v>69</v>
      </c>
      <c r="B69" s="147"/>
      <c r="C69" s="34"/>
      <c r="D69" s="33"/>
      <c r="E69" s="36"/>
      <c r="F69" s="36"/>
      <c r="G69" s="36"/>
      <c r="H69" s="36"/>
      <c r="I69" s="37"/>
      <c r="J69" s="38"/>
      <c r="K69" s="36"/>
      <c r="L69" s="39"/>
      <c r="M69" s="36"/>
      <c r="N69" s="39"/>
      <c r="O69" s="39"/>
      <c r="P69" s="39"/>
      <c r="Q69" s="40"/>
    </row>
    <row r="70" spans="1:17">
      <c r="A70" s="17" t="s">
        <v>70</v>
      </c>
      <c r="B70" s="52" t="s">
        <v>71</v>
      </c>
      <c r="C70" s="18" t="s">
        <v>31</v>
      </c>
      <c r="D70" s="17" t="s">
        <v>34</v>
      </c>
      <c r="E70" s="49">
        <v>46250</v>
      </c>
      <c r="F70" s="49">
        <v>10772.19</v>
      </c>
      <c r="G70" s="113">
        <v>0</v>
      </c>
      <c r="H70" s="113">
        <v>0</v>
      </c>
      <c r="I70" s="113">
        <v>0</v>
      </c>
      <c r="J70" s="113">
        <v>0</v>
      </c>
      <c r="K70" s="113">
        <v>0</v>
      </c>
      <c r="L70" s="113">
        <v>0</v>
      </c>
      <c r="M70" s="113">
        <v>0</v>
      </c>
      <c r="N70" s="113">
        <v>0</v>
      </c>
      <c r="O70" s="113">
        <v>0</v>
      </c>
      <c r="P70" s="113">
        <v>0</v>
      </c>
      <c r="Q70" s="19">
        <f>SUM(E70-(F70+G70+H70+K70))</f>
        <v>35477.81</v>
      </c>
    </row>
    <row r="71" spans="1:17">
      <c r="A71" s="25" t="s">
        <v>40</v>
      </c>
      <c r="B71" s="25"/>
      <c r="C71" s="26">
        <v>1</v>
      </c>
      <c r="D71" s="25"/>
      <c r="E71" s="28">
        <f t="shared" ref="E71:F71" si="7">SUM(E69:E70)</f>
        <v>46250</v>
      </c>
      <c r="F71" s="28">
        <f t="shared" si="7"/>
        <v>10772.19</v>
      </c>
      <c r="G71" s="116">
        <v>0</v>
      </c>
      <c r="H71" s="116">
        <v>0</v>
      </c>
      <c r="I71" s="116">
        <v>0</v>
      </c>
      <c r="J71" s="116">
        <v>0</v>
      </c>
      <c r="K71" s="116">
        <v>0</v>
      </c>
      <c r="L71" s="116">
        <v>0</v>
      </c>
      <c r="M71" s="116">
        <v>0</v>
      </c>
      <c r="N71" s="116">
        <v>0</v>
      </c>
      <c r="O71" s="116">
        <v>0</v>
      </c>
      <c r="P71" s="116">
        <v>0</v>
      </c>
      <c r="Q71" s="44">
        <f>SUM(Q70:Q70)</f>
        <v>35477.81</v>
      </c>
    </row>
    <row r="72" spans="1:17" ht="12.75" customHeight="1">
      <c r="A72" s="141" t="s">
        <v>72</v>
      </c>
      <c r="B72" s="141"/>
      <c r="C72" s="141"/>
      <c r="D72" s="33"/>
      <c r="E72" s="36"/>
      <c r="F72" s="36"/>
      <c r="G72" s="36"/>
      <c r="H72" s="36"/>
      <c r="I72" s="37"/>
      <c r="J72" s="38"/>
      <c r="K72" s="36"/>
      <c r="L72" s="39"/>
      <c r="M72" s="36"/>
      <c r="N72" s="39"/>
      <c r="O72" s="39"/>
      <c r="P72" s="39"/>
      <c r="Q72" s="40"/>
    </row>
    <row r="73" spans="1:17">
      <c r="A73" s="20" t="s">
        <v>73</v>
      </c>
      <c r="B73" s="20" t="s">
        <v>122</v>
      </c>
      <c r="C73" s="21" t="s">
        <v>31</v>
      </c>
      <c r="D73" s="51" t="s">
        <v>36</v>
      </c>
      <c r="E73" s="53">
        <v>50000</v>
      </c>
      <c r="F73" s="23">
        <v>11709.69</v>
      </c>
      <c r="G73" s="113">
        <v>0</v>
      </c>
      <c r="H73" s="113">
        <v>0</v>
      </c>
      <c r="I73" s="113">
        <v>0</v>
      </c>
      <c r="J73" s="113">
        <v>0</v>
      </c>
      <c r="K73" s="113">
        <v>0</v>
      </c>
      <c r="L73" s="113">
        <v>0</v>
      </c>
      <c r="M73" s="113">
        <v>0</v>
      </c>
      <c r="N73" s="113">
        <v>0</v>
      </c>
      <c r="O73" s="113">
        <v>0</v>
      </c>
      <c r="P73" s="113">
        <v>0</v>
      </c>
      <c r="Q73" s="19">
        <f>SUM(E73-(F73+G73+H73+K73))</f>
        <v>38290.31</v>
      </c>
    </row>
    <row r="74" spans="1:17">
      <c r="A74" s="20" t="s">
        <v>74</v>
      </c>
      <c r="B74" s="20" t="s">
        <v>75</v>
      </c>
      <c r="C74" s="21" t="s">
        <v>33</v>
      </c>
      <c r="D74" s="20" t="s">
        <v>37</v>
      </c>
      <c r="E74" s="53">
        <v>35000</v>
      </c>
      <c r="F74" s="23">
        <v>5782.18</v>
      </c>
      <c r="G74" s="113">
        <v>0</v>
      </c>
      <c r="H74" s="113">
        <v>0</v>
      </c>
      <c r="I74" s="113">
        <v>0</v>
      </c>
      <c r="J74" s="113">
        <v>0</v>
      </c>
      <c r="K74" s="113">
        <v>0</v>
      </c>
      <c r="L74" s="113">
        <v>0</v>
      </c>
      <c r="M74" s="113">
        <v>0</v>
      </c>
      <c r="N74" s="113">
        <v>0</v>
      </c>
      <c r="O74" s="113">
        <v>0</v>
      </c>
      <c r="P74" s="113">
        <v>0</v>
      </c>
      <c r="Q74" s="19">
        <f t="shared" ref="Q74:Q83" si="8">SUM(E74-(F74+G74+H74+K74))</f>
        <v>29217.82</v>
      </c>
    </row>
    <row r="75" spans="1:17">
      <c r="A75" s="54" t="s">
        <v>76</v>
      </c>
      <c r="B75" s="54" t="s">
        <v>77</v>
      </c>
      <c r="C75" s="55" t="s">
        <v>31</v>
      </c>
      <c r="D75" s="50" t="s">
        <v>37</v>
      </c>
      <c r="E75" s="56">
        <v>30000</v>
      </c>
      <c r="F75" s="104">
        <v>3841.28</v>
      </c>
      <c r="G75" s="113">
        <v>0</v>
      </c>
      <c r="H75" s="113">
        <v>0</v>
      </c>
      <c r="I75" s="113">
        <v>0</v>
      </c>
      <c r="J75" s="113">
        <v>0</v>
      </c>
      <c r="K75" s="113">
        <v>0</v>
      </c>
      <c r="L75" s="113">
        <v>0</v>
      </c>
      <c r="M75" s="113">
        <v>0</v>
      </c>
      <c r="N75" s="113">
        <v>0</v>
      </c>
      <c r="O75" s="113">
        <v>0</v>
      </c>
      <c r="P75" s="113">
        <v>0</v>
      </c>
      <c r="Q75" s="19">
        <f t="shared" si="8"/>
        <v>26158.720000000001</v>
      </c>
    </row>
    <row r="76" spans="1:17">
      <c r="A76" s="20" t="s">
        <v>42</v>
      </c>
      <c r="B76" s="20" t="s">
        <v>120</v>
      </c>
      <c r="C76" s="21" t="s">
        <v>33</v>
      </c>
      <c r="D76" s="20" t="s">
        <v>34</v>
      </c>
      <c r="E76" s="22">
        <v>27000</v>
      </c>
      <c r="F76" s="23">
        <v>2676.74</v>
      </c>
      <c r="G76" s="113">
        <v>0</v>
      </c>
      <c r="H76" s="113">
        <v>0</v>
      </c>
      <c r="I76" s="113">
        <v>0</v>
      </c>
      <c r="J76" s="113">
        <v>0</v>
      </c>
      <c r="K76" s="113">
        <v>0</v>
      </c>
      <c r="L76" s="113">
        <v>0</v>
      </c>
      <c r="M76" s="113">
        <v>0</v>
      </c>
      <c r="N76" s="113">
        <v>0</v>
      </c>
      <c r="O76" s="113">
        <v>0</v>
      </c>
      <c r="P76" s="113">
        <v>0</v>
      </c>
      <c r="Q76" s="19">
        <f t="shared" si="8"/>
        <v>24323.260000000002</v>
      </c>
    </row>
    <row r="77" spans="1:17">
      <c r="A77" s="20" t="s">
        <v>78</v>
      </c>
      <c r="B77" s="20" t="s">
        <v>79</v>
      </c>
      <c r="C77" s="21" t="s">
        <v>31</v>
      </c>
      <c r="D77" s="20" t="s">
        <v>37</v>
      </c>
      <c r="E77" s="53">
        <v>25000</v>
      </c>
      <c r="F77" s="23">
        <v>2075.63</v>
      </c>
      <c r="G77" s="113">
        <v>0</v>
      </c>
      <c r="H77" s="113">
        <v>0</v>
      </c>
      <c r="I77" s="113">
        <v>0</v>
      </c>
      <c r="J77" s="113">
        <v>0</v>
      </c>
      <c r="K77" s="113">
        <v>0</v>
      </c>
      <c r="L77" s="113">
        <v>0</v>
      </c>
      <c r="M77" s="113">
        <v>0</v>
      </c>
      <c r="N77" s="113">
        <v>0</v>
      </c>
      <c r="O77" s="113">
        <v>0</v>
      </c>
      <c r="P77" s="113">
        <v>0</v>
      </c>
      <c r="Q77" s="19">
        <f t="shared" si="8"/>
        <v>22924.37</v>
      </c>
    </row>
    <row r="78" spans="1:17">
      <c r="A78" s="20" t="s">
        <v>83</v>
      </c>
      <c r="B78" s="20" t="s">
        <v>124</v>
      </c>
      <c r="C78" s="21" t="s">
        <v>31</v>
      </c>
      <c r="D78" s="20" t="s">
        <v>37</v>
      </c>
      <c r="E78" s="53">
        <v>25000</v>
      </c>
      <c r="F78" s="23">
        <v>2075.63</v>
      </c>
      <c r="G78" s="113">
        <v>0</v>
      </c>
      <c r="H78" s="113">
        <v>0</v>
      </c>
      <c r="I78" s="113">
        <v>0</v>
      </c>
      <c r="J78" s="113">
        <v>0</v>
      </c>
      <c r="K78" s="113">
        <v>0</v>
      </c>
      <c r="L78" s="113">
        <v>0</v>
      </c>
      <c r="M78" s="113">
        <v>0</v>
      </c>
      <c r="N78" s="113">
        <v>0</v>
      </c>
      <c r="O78" s="113">
        <v>0</v>
      </c>
      <c r="P78" s="113">
        <v>0</v>
      </c>
      <c r="Q78" s="19">
        <f t="shared" si="8"/>
        <v>22924.37</v>
      </c>
    </row>
    <row r="79" spans="1:17">
      <c r="A79" s="20" t="s">
        <v>80</v>
      </c>
      <c r="B79" s="20" t="s">
        <v>123</v>
      </c>
      <c r="C79" s="21" t="s">
        <v>31</v>
      </c>
      <c r="D79" s="20" t="s">
        <v>37</v>
      </c>
      <c r="E79" s="53">
        <v>22000</v>
      </c>
      <c r="F79" s="23">
        <v>1202.22</v>
      </c>
      <c r="G79" s="113">
        <v>0</v>
      </c>
      <c r="H79" s="113">
        <v>0</v>
      </c>
      <c r="I79" s="113">
        <v>0</v>
      </c>
      <c r="J79" s="113">
        <v>0</v>
      </c>
      <c r="K79" s="113">
        <v>0</v>
      </c>
      <c r="L79" s="113">
        <v>0</v>
      </c>
      <c r="M79" s="113">
        <v>0</v>
      </c>
      <c r="N79" s="113">
        <v>0</v>
      </c>
      <c r="O79" s="113">
        <v>0</v>
      </c>
      <c r="P79" s="113">
        <v>0</v>
      </c>
      <c r="Q79" s="19">
        <f t="shared" si="8"/>
        <v>20797.78</v>
      </c>
    </row>
    <row r="80" spans="1:17">
      <c r="A80" s="20" t="s">
        <v>81</v>
      </c>
      <c r="B80" s="20" t="s">
        <v>82</v>
      </c>
      <c r="C80" s="21" t="s">
        <v>31</v>
      </c>
      <c r="D80" s="20" t="s">
        <v>37</v>
      </c>
      <c r="E80" s="53">
        <v>22000</v>
      </c>
      <c r="F80" s="23">
        <v>1202.22</v>
      </c>
      <c r="G80" s="113">
        <v>0</v>
      </c>
      <c r="H80" s="113">
        <v>0</v>
      </c>
      <c r="I80" s="113">
        <v>0</v>
      </c>
      <c r="J80" s="113">
        <v>0</v>
      </c>
      <c r="K80" s="113">
        <v>0</v>
      </c>
      <c r="L80" s="113">
        <v>0</v>
      </c>
      <c r="M80" s="113">
        <v>0</v>
      </c>
      <c r="N80" s="113">
        <v>0</v>
      </c>
      <c r="O80" s="113">
        <v>0</v>
      </c>
      <c r="P80" s="113">
        <v>0</v>
      </c>
      <c r="Q80" s="19">
        <f t="shared" si="8"/>
        <v>20797.78</v>
      </c>
    </row>
    <row r="81" spans="1:18">
      <c r="A81" s="54" t="s">
        <v>85</v>
      </c>
      <c r="B81" s="54" t="s">
        <v>79</v>
      </c>
      <c r="C81" s="55" t="s">
        <v>31</v>
      </c>
      <c r="D81" s="50" t="s">
        <v>37</v>
      </c>
      <c r="E81" s="56">
        <v>14666</v>
      </c>
      <c r="F81" s="104">
        <v>102.12</v>
      </c>
      <c r="G81" s="113">
        <v>0</v>
      </c>
      <c r="H81" s="113">
        <v>0</v>
      </c>
      <c r="I81" s="113">
        <v>0</v>
      </c>
      <c r="J81" s="113">
        <v>0</v>
      </c>
      <c r="K81" s="113">
        <v>0</v>
      </c>
      <c r="L81" s="113">
        <v>0</v>
      </c>
      <c r="M81" s="113">
        <v>0</v>
      </c>
      <c r="N81" s="113">
        <v>0</v>
      </c>
      <c r="O81" s="113">
        <v>0</v>
      </c>
      <c r="P81" s="113">
        <v>0</v>
      </c>
      <c r="Q81" s="19">
        <f t="shared" si="8"/>
        <v>14563.88</v>
      </c>
    </row>
    <row r="82" spans="1:18">
      <c r="A82" s="54" t="s">
        <v>86</v>
      </c>
      <c r="B82" s="54" t="s">
        <v>87</v>
      </c>
      <c r="C82" s="55" t="s">
        <v>31</v>
      </c>
      <c r="D82" s="50" t="s">
        <v>37</v>
      </c>
      <c r="E82" s="56">
        <v>11000</v>
      </c>
      <c r="F82" s="120"/>
      <c r="G82" s="113">
        <v>0</v>
      </c>
      <c r="H82" s="113">
        <v>0</v>
      </c>
      <c r="I82" s="113">
        <v>0</v>
      </c>
      <c r="J82" s="113">
        <v>0</v>
      </c>
      <c r="K82" s="113">
        <v>0</v>
      </c>
      <c r="L82" s="113">
        <v>0</v>
      </c>
      <c r="M82" s="113">
        <v>0</v>
      </c>
      <c r="N82" s="113">
        <v>0</v>
      </c>
      <c r="O82" s="113">
        <v>0</v>
      </c>
      <c r="P82" s="113">
        <v>0</v>
      </c>
      <c r="Q82" s="19">
        <f t="shared" si="8"/>
        <v>11000</v>
      </c>
    </row>
    <row r="83" spans="1:18">
      <c r="A83" s="20" t="s">
        <v>84</v>
      </c>
      <c r="B83" s="20" t="s">
        <v>91</v>
      </c>
      <c r="C83" s="21" t="s">
        <v>33</v>
      </c>
      <c r="D83" s="20" t="s">
        <v>37</v>
      </c>
      <c r="E83" s="53">
        <v>18000</v>
      </c>
      <c r="F83" s="23">
        <v>37.68</v>
      </c>
      <c r="G83" s="113">
        <v>0</v>
      </c>
      <c r="H83" s="113">
        <v>0</v>
      </c>
      <c r="I83" s="113">
        <v>0</v>
      </c>
      <c r="J83" s="113">
        <v>0</v>
      </c>
      <c r="K83" s="113">
        <v>0</v>
      </c>
      <c r="L83" s="113">
        <v>0</v>
      </c>
      <c r="M83" s="113">
        <v>0</v>
      </c>
      <c r="N83" s="113">
        <v>0</v>
      </c>
      <c r="O83" s="113">
        <v>0</v>
      </c>
      <c r="P83" s="113">
        <v>0</v>
      </c>
      <c r="Q83" s="19">
        <f t="shared" si="8"/>
        <v>17962.32</v>
      </c>
    </row>
    <row r="84" spans="1:18" ht="15.75" hidden="1" customHeight="1">
      <c r="A84" s="54"/>
      <c r="B84" s="54"/>
      <c r="C84" s="55"/>
      <c r="D84" s="50"/>
      <c r="E84" s="105">
        <f t="shared" ref="E84:Q84" si="9">SUM(E73:E83)</f>
        <v>279666</v>
      </c>
      <c r="F84" s="58">
        <f t="shared" si="9"/>
        <v>30705.390000000003</v>
      </c>
      <c r="G84" s="58">
        <f t="shared" si="9"/>
        <v>0</v>
      </c>
      <c r="H84" s="58">
        <f t="shared" si="9"/>
        <v>0</v>
      </c>
      <c r="I84" s="58">
        <f t="shared" si="9"/>
        <v>0</v>
      </c>
      <c r="J84" s="58">
        <f t="shared" si="9"/>
        <v>0</v>
      </c>
      <c r="K84" s="58">
        <f t="shared" si="9"/>
        <v>0</v>
      </c>
      <c r="L84" s="58">
        <f t="shared" si="9"/>
        <v>0</v>
      </c>
      <c r="M84" s="58">
        <f t="shared" si="9"/>
        <v>0</v>
      </c>
      <c r="N84" s="58">
        <f t="shared" si="9"/>
        <v>0</v>
      </c>
      <c r="O84" s="58">
        <f t="shared" si="9"/>
        <v>0</v>
      </c>
      <c r="P84" s="58">
        <f t="shared" si="9"/>
        <v>0</v>
      </c>
      <c r="Q84" s="58">
        <f t="shared" si="9"/>
        <v>248960.61000000002</v>
      </c>
    </row>
    <row r="85" spans="1:18" ht="0.75" customHeight="1">
      <c r="A85" s="54"/>
      <c r="B85" s="54"/>
      <c r="C85" s="55"/>
      <c r="D85" s="50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1:18" ht="0.75" customHeight="1">
      <c r="A86" s="54"/>
      <c r="B86" s="54"/>
      <c r="C86" s="55"/>
      <c r="D86" s="50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1:18" ht="1.5" customHeight="1">
      <c r="A87" s="1"/>
      <c r="B87" s="1"/>
      <c r="C87" s="1"/>
      <c r="D87" s="1"/>
      <c r="E87" s="5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8">
      <c r="A88" s="20" t="s">
        <v>90</v>
      </c>
      <c r="B88" s="20" t="s">
        <v>91</v>
      </c>
      <c r="C88" s="21" t="s">
        <v>33</v>
      </c>
      <c r="D88" s="20" t="s">
        <v>37</v>
      </c>
      <c r="E88" s="49">
        <v>16500</v>
      </c>
      <c r="F88" s="23"/>
      <c r="G88" s="113">
        <v>0</v>
      </c>
      <c r="H88" s="113">
        <v>0</v>
      </c>
      <c r="I88" s="113">
        <v>0</v>
      </c>
      <c r="J88" s="113">
        <v>0</v>
      </c>
      <c r="K88" s="113">
        <v>0</v>
      </c>
      <c r="L88" s="113">
        <v>0</v>
      </c>
      <c r="M88" s="113">
        <v>0</v>
      </c>
      <c r="N88" s="113">
        <v>0</v>
      </c>
      <c r="O88" s="113">
        <v>0</v>
      </c>
      <c r="P88" s="113">
        <v>0</v>
      </c>
      <c r="Q88" s="19">
        <f>SUM(E88-(F88+G88+H88+K88+M88))</f>
        <v>16500</v>
      </c>
    </row>
    <row r="89" spans="1:18">
      <c r="A89" s="50" t="s">
        <v>93</v>
      </c>
      <c r="B89" s="50" t="s">
        <v>94</v>
      </c>
      <c r="C89" s="60" t="s">
        <v>31</v>
      </c>
      <c r="D89" s="50" t="s">
        <v>37</v>
      </c>
      <c r="E89" s="61">
        <v>15000</v>
      </c>
      <c r="F89" s="62"/>
      <c r="G89" s="113">
        <v>0</v>
      </c>
      <c r="H89" s="113">
        <v>0</v>
      </c>
      <c r="I89" s="113">
        <v>0</v>
      </c>
      <c r="J89" s="113">
        <v>0</v>
      </c>
      <c r="K89" s="113">
        <v>0</v>
      </c>
      <c r="L89" s="113">
        <v>0</v>
      </c>
      <c r="M89" s="113">
        <v>0</v>
      </c>
      <c r="N89" s="113">
        <v>0</v>
      </c>
      <c r="O89" s="113">
        <v>0</v>
      </c>
      <c r="P89" s="113">
        <v>0</v>
      </c>
      <c r="Q89" s="19">
        <f t="shared" ref="Q89:Q90" si="10">SUM(E89-(F89+G89+H89+K89))</f>
        <v>15000</v>
      </c>
    </row>
    <row r="90" spans="1:18">
      <c r="A90" s="20" t="s">
        <v>95</v>
      </c>
      <c r="B90" s="20" t="s">
        <v>91</v>
      </c>
      <c r="C90" s="21" t="s">
        <v>31</v>
      </c>
      <c r="D90" s="20" t="s">
        <v>37</v>
      </c>
      <c r="E90" s="49">
        <v>14850</v>
      </c>
      <c r="F90" s="23"/>
      <c r="G90" s="113">
        <v>0</v>
      </c>
      <c r="H90" s="113">
        <v>0</v>
      </c>
      <c r="I90" s="113">
        <v>0</v>
      </c>
      <c r="J90" s="113">
        <v>0</v>
      </c>
      <c r="K90" s="113">
        <v>0</v>
      </c>
      <c r="L90" s="113">
        <v>0</v>
      </c>
      <c r="M90" s="113">
        <v>0</v>
      </c>
      <c r="N90" s="113">
        <v>0</v>
      </c>
      <c r="O90" s="113">
        <v>0</v>
      </c>
      <c r="P90" s="113">
        <v>0</v>
      </c>
      <c r="Q90" s="19">
        <f t="shared" si="10"/>
        <v>14850</v>
      </c>
    </row>
    <row r="91" spans="1:18" ht="14.25" hidden="1" customHeight="1">
      <c r="A91" s="51"/>
      <c r="B91" s="20"/>
      <c r="C91" s="21"/>
      <c r="D91" s="20"/>
      <c r="E91" s="106">
        <f>SUM(E88:E90)</f>
        <v>46350</v>
      </c>
      <c r="F91" s="89"/>
      <c r="G91" s="89"/>
      <c r="H91" s="89"/>
      <c r="I91" s="90"/>
      <c r="J91" s="91"/>
      <c r="K91" s="92"/>
      <c r="L91" s="90"/>
      <c r="M91" s="92"/>
      <c r="N91" s="90"/>
      <c r="O91" s="90"/>
      <c r="P91" s="90"/>
      <c r="Q91" s="93">
        <f>SUM(E91-(F91+G91+H91+K91+M91))</f>
        <v>46350</v>
      </c>
    </row>
    <row r="92" spans="1:18">
      <c r="A92" s="25" t="s">
        <v>40</v>
      </c>
      <c r="B92" s="25"/>
      <c r="C92" s="26">
        <v>14</v>
      </c>
      <c r="D92" s="25"/>
      <c r="E92" s="28">
        <f>SUM(E84+E91)</f>
        <v>326016</v>
      </c>
      <c r="F92" s="28">
        <f>SUM(F84+F91)</f>
        <v>30705.390000000003</v>
      </c>
      <c r="G92" s="114">
        <v>0</v>
      </c>
      <c r="H92" s="114">
        <v>0</v>
      </c>
      <c r="I92" s="114">
        <v>0</v>
      </c>
      <c r="J92" s="114">
        <v>0</v>
      </c>
      <c r="K92" s="114">
        <v>0</v>
      </c>
      <c r="L92" s="114">
        <v>0</v>
      </c>
      <c r="M92" s="114">
        <v>0</v>
      </c>
      <c r="N92" s="114">
        <v>0</v>
      </c>
      <c r="O92" s="114">
        <v>0</v>
      </c>
      <c r="P92" s="114">
        <v>0</v>
      </c>
      <c r="Q92" s="28">
        <f>SUM(Q84+Q91)</f>
        <v>295310.61</v>
      </c>
      <c r="R92" s="83"/>
    </row>
    <row r="93" spans="1:18">
      <c r="A93" s="96"/>
      <c r="B93" s="96"/>
      <c r="C93" s="34"/>
      <c r="D93" s="9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83"/>
    </row>
    <row r="94" spans="1:18" ht="30" customHeight="1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1:18">
      <c r="A95" s="148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</row>
    <row r="96" spans="1:18">
      <c r="A96" s="123" t="s">
        <v>0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</row>
    <row r="97" spans="1:18">
      <c r="A97" s="148" t="s">
        <v>1</v>
      </c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</row>
    <row r="98" spans="1:18">
      <c r="A98" s="2" t="s">
        <v>126</v>
      </c>
      <c r="B98" s="3"/>
      <c r="C98" s="3"/>
      <c r="D98" s="2"/>
      <c r="E98" s="2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8">
      <c r="A99" s="5" t="s">
        <v>2</v>
      </c>
      <c r="B99" s="6" t="s">
        <v>3</v>
      </c>
      <c r="C99" s="6"/>
      <c r="D99" s="7" t="s">
        <v>4</v>
      </c>
      <c r="E99" s="6" t="s">
        <v>5</v>
      </c>
      <c r="F99" s="6"/>
      <c r="G99" s="6"/>
      <c r="H99" s="6" t="s">
        <v>6</v>
      </c>
      <c r="I99" s="6"/>
      <c r="J99" s="8" t="s">
        <v>7</v>
      </c>
      <c r="K99" s="8"/>
      <c r="L99" s="6" t="s">
        <v>142</v>
      </c>
      <c r="M99" s="6"/>
      <c r="N99" s="6"/>
      <c r="O99" s="6" t="s">
        <v>8</v>
      </c>
      <c r="P99" s="6"/>
      <c r="Q99" s="9"/>
    </row>
    <row r="100" spans="1:18" ht="15" customHeight="1">
      <c r="A100" s="124" t="s">
        <v>9</v>
      </c>
      <c r="B100" s="142" t="s">
        <v>10</v>
      </c>
      <c r="C100" s="45"/>
      <c r="D100" s="142" t="s">
        <v>11</v>
      </c>
      <c r="E100" s="142" t="s">
        <v>12</v>
      </c>
      <c r="F100" s="128" t="s">
        <v>125</v>
      </c>
      <c r="G100" s="128" t="s">
        <v>14</v>
      </c>
      <c r="H100" s="131" t="s">
        <v>15</v>
      </c>
      <c r="I100" s="132"/>
      <c r="J100" s="132"/>
      <c r="K100" s="132"/>
      <c r="L100" s="132"/>
      <c r="M100" s="132"/>
      <c r="N100" s="133"/>
      <c r="O100" s="131" t="s">
        <v>16</v>
      </c>
      <c r="P100" s="133"/>
      <c r="Q100" s="128" t="s">
        <v>17</v>
      </c>
    </row>
    <row r="101" spans="1:18">
      <c r="A101" s="125"/>
      <c r="B101" s="127"/>
      <c r="C101" s="46" t="s">
        <v>18</v>
      </c>
      <c r="D101" s="127"/>
      <c r="E101" s="127"/>
      <c r="F101" s="130"/>
      <c r="G101" s="130"/>
      <c r="H101" s="135" t="s">
        <v>19</v>
      </c>
      <c r="I101" s="136"/>
      <c r="J101" s="137" t="s">
        <v>20</v>
      </c>
      <c r="K101" s="138" t="s">
        <v>65</v>
      </c>
      <c r="L101" s="139"/>
      <c r="M101" s="137" t="s">
        <v>66</v>
      </c>
      <c r="N101" s="137" t="s">
        <v>101</v>
      </c>
      <c r="O101" s="137" t="s">
        <v>24</v>
      </c>
      <c r="P101" s="137" t="s">
        <v>25</v>
      </c>
      <c r="Q101" s="130"/>
    </row>
    <row r="102" spans="1:18">
      <c r="A102" s="126"/>
      <c r="B102" s="143"/>
      <c r="C102" s="47"/>
      <c r="D102" s="143"/>
      <c r="E102" s="143"/>
      <c r="F102" s="134"/>
      <c r="G102" s="134"/>
      <c r="H102" s="48" t="s">
        <v>26</v>
      </c>
      <c r="I102" s="48" t="s">
        <v>67</v>
      </c>
      <c r="J102" s="134"/>
      <c r="K102" s="48" t="s">
        <v>28</v>
      </c>
      <c r="L102" s="48" t="s">
        <v>68</v>
      </c>
      <c r="M102" s="134"/>
      <c r="N102" s="134"/>
      <c r="O102" s="134"/>
      <c r="P102" s="134"/>
      <c r="Q102" s="134"/>
    </row>
    <row r="103" spans="1:18">
      <c r="A103" s="140" t="s">
        <v>96</v>
      </c>
      <c r="B103" s="140"/>
      <c r="C103" s="140"/>
      <c r="D103" s="140"/>
      <c r="E103" s="36"/>
      <c r="F103" s="36"/>
      <c r="G103" s="36"/>
      <c r="H103" s="36"/>
      <c r="I103" s="37"/>
      <c r="J103" s="38"/>
      <c r="K103" s="36"/>
      <c r="L103" s="39"/>
      <c r="M103" s="36"/>
      <c r="N103" s="39"/>
      <c r="O103" s="39"/>
      <c r="P103" s="39"/>
      <c r="Q103" s="40"/>
    </row>
    <row r="104" spans="1:18">
      <c r="A104" s="17" t="s">
        <v>97</v>
      </c>
      <c r="B104" s="17" t="s">
        <v>98</v>
      </c>
      <c r="C104" s="18" t="s">
        <v>31</v>
      </c>
      <c r="D104" s="17" t="s">
        <v>34</v>
      </c>
      <c r="E104" s="64">
        <v>45000</v>
      </c>
      <c r="F104" s="64">
        <v>9269.66</v>
      </c>
      <c r="G104" s="113">
        <v>0</v>
      </c>
      <c r="H104" s="113">
        <v>0</v>
      </c>
      <c r="I104" s="113">
        <v>0</v>
      </c>
      <c r="J104" s="113">
        <v>0</v>
      </c>
      <c r="K104" s="113">
        <v>0</v>
      </c>
      <c r="L104" s="113">
        <v>0</v>
      </c>
      <c r="M104" s="113">
        <v>0</v>
      </c>
      <c r="N104" s="113">
        <v>0</v>
      </c>
      <c r="O104" s="113">
        <v>0</v>
      </c>
      <c r="P104" s="113">
        <v>0</v>
      </c>
      <c r="Q104" s="63">
        <f>SUM(E104-(F104+G104+H104+K104))</f>
        <v>35730.339999999997</v>
      </c>
    </row>
    <row r="105" spans="1:18">
      <c r="A105" s="20" t="s">
        <v>99</v>
      </c>
      <c r="B105" s="20" t="s">
        <v>100</v>
      </c>
      <c r="C105" s="21" t="s">
        <v>31</v>
      </c>
      <c r="D105" s="20" t="s">
        <v>34</v>
      </c>
      <c r="E105" s="24">
        <v>35000</v>
      </c>
      <c r="F105" s="24">
        <v>5782.18</v>
      </c>
      <c r="G105" s="113">
        <v>0</v>
      </c>
      <c r="H105" s="113">
        <v>0</v>
      </c>
      <c r="I105" s="113">
        <v>0</v>
      </c>
      <c r="J105" s="113">
        <v>0</v>
      </c>
      <c r="K105" s="113">
        <v>0</v>
      </c>
      <c r="L105" s="113">
        <v>0</v>
      </c>
      <c r="M105" s="113">
        <v>0</v>
      </c>
      <c r="N105" s="113">
        <v>0</v>
      </c>
      <c r="O105" s="113">
        <v>0</v>
      </c>
      <c r="P105" s="113">
        <v>0</v>
      </c>
      <c r="Q105" s="63">
        <f>SUM(E105-(F105+G105+H105+K105))</f>
        <v>29217.82</v>
      </c>
    </row>
    <row r="106" spans="1:18">
      <c r="A106" s="25" t="s">
        <v>40</v>
      </c>
      <c r="B106" s="25"/>
      <c r="C106" s="26">
        <v>2</v>
      </c>
      <c r="D106" s="25"/>
      <c r="E106" s="65">
        <f>SUM(E104:E105)</f>
        <v>80000</v>
      </c>
      <c r="F106" s="65">
        <f>SUM(F104:F105)</f>
        <v>15051.84</v>
      </c>
      <c r="G106" s="114">
        <v>0</v>
      </c>
      <c r="H106" s="114">
        <v>0</v>
      </c>
      <c r="I106" s="114">
        <v>0</v>
      </c>
      <c r="J106" s="114">
        <v>0</v>
      </c>
      <c r="K106" s="114">
        <v>0</v>
      </c>
      <c r="L106" s="114">
        <v>0</v>
      </c>
      <c r="M106" s="114">
        <v>0</v>
      </c>
      <c r="N106" s="114">
        <v>0</v>
      </c>
      <c r="O106" s="114">
        <v>0</v>
      </c>
      <c r="P106" s="114">
        <v>0</v>
      </c>
      <c r="Q106" s="66">
        <f>SUM(Q104:Q105)</f>
        <v>64948.159999999996</v>
      </c>
    </row>
    <row r="107" spans="1:18">
      <c r="A107" s="67" t="s">
        <v>102</v>
      </c>
      <c r="B107" s="68"/>
      <c r="C107" s="121">
        <f>SUM(C17+C24+C27+C44+C48+C52+C58+C71+C92+C106)</f>
        <v>39</v>
      </c>
      <c r="D107" s="68"/>
      <c r="E107" s="94">
        <f>SUM(E17+E24+E27+E44+E48+E52+E58+E71+E92+E106)</f>
        <v>1324166</v>
      </c>
      <c r="F107" s="94">
        <f>SUM(F17+F24+F27+F44+F48+F52+F58+F71+F92+F106)</f>
        <v>215718.87000000002</v>
      </c>
      <c r="G107" s="117">
        <v>0</v>
      </c>
      <c r="H107" s="117">
        <v>0</v>
      </c>
      <c r="I107" s="117">
        <v>0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17">
        <v>0</v>
      </c>
      <c r="Q107" s="94">
        <f>SUM(Q17+Q24+Q27+Q44+Q48+Q52+Q58+Q71+Q92+Q106)</f>
        <v>1108447.1300000001</v>
      </c>
    </row>
    <row r="108" spans="1:18">
      <c r="A108" s="69"/>
      <c r="B108" s="70" t="s">
        <v>103</v>
      </c>
      <c r="C108" s="70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8">
      <c r="A109" s="69"/>
      <c r="B109" s="70"/>
      <c r="C109" s="79" t="s">
        <v>143</v>
      </c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81"/>
    </row>
    <row r="110" spans="1:18">
      <c r="A110" s="69"/>
      <c r="B110" s="70"/>
      <c r="C110" s="70"/>
      <c r="D110" s="69"/>
      <c r="E110" s="69"/>
      <c r="F110" s="71"/>
      <c r="G110" s="71"/>
      <c r="H110" s="71"/>
      <c r="I110" s="71"/>
      <c r="J110" s="71"/>
      <c r="K110" s="80"/>
      <c r="L110" s="71"/>
      <c r="M110" s="71"/>
      <c r="N110" s="71"/>
      <c r="O110" s="71"/>
      <c r="P110" s="71"/>
      <c r="Q110" s="71"/>
    </row>
    <row r="111" spans="1:18">
      <c r="A111" s="69"/>
      <c r="B111" s="70"/>
      <c r="C111" s="70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8">
      <c r="A112" s="69"/>
      <c r="B112" s="70"/>
      <c r="C112" s="70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>
      <c r="A113" s="72" t="s">
        <v>104</v>
      </c>
      <c r="B113" s="73"/>
      <c r="C113" s="73"/>
      <c r="D113" s="3"/>
      <c r="E113" s="73"/>
      <c r="F113" s="73"/>
      <c r="G113" s="73"/>
      <c r="H113" s="73"/>
      <c r="I113" s="73"/>
      <c r="J113" s="69"/>
      <c r="K113" s="69"/>
      <c r="L113" s="69"/>
      <c r="M113" s="69"/>
      <c r="N113" s="69"/>
      <c r="O113" s="69"/>
      <c r="P113" s="69"/>
      <c r="Q113" s="69"/>
    </row>
    <row r="114" spans="1:17" ht="8.1" customHeight="1">
      <c r="A114" s="78" t="s">
        <v>105</v>
      </c>
      <c r="B114" s="73"/>
      <c r="C114" s="73"/>
      <c r="D114" s="73"/>
      <c r="E114" s="73"/>
      <c r="F114" s="73"/>
      <c r="G114" s="73"/>
      <c r="H114" s="73"/>
      <c r="I114" s="73"/>
      <c r="J114" s="69"/>
      <c r="K114" s="69"/>
      <c r="L114" s="69"/>
      <c r="M114" s="69"/>
      <c r="N114" s="69"/>
      <c r="O114" s="69"/>
      <c r="P114" s="69"/>
      <c r="Q114" s="69"/>
    </row>
    <row r="115" spans="1:17" ht="8.1" customHeight="1">
      <c r="A115" s="78" t="s">
        <v>106</v>
      </c>
      <c r="B115" s="73"/>
      <c r="C115" s="73"/>
      <c r="D115" s="73"/>
      <c r="E115" s="73"/>
      <c r="F115" s="73"/>
      <c r="G115" s="73"/>
      <c r="H115" s="73"/>
      <c r="I115" s="73"/>
      <c r="J115" s="69"/>
      <c r="K115" s="69"/>
      <c r="L115" s="69"/>
      <c r="M115" s="69"/>
      <c r="N115" s="69"/>
      <c r="O115" s="69"/>
      <c r="P115" s="69"/>
      <c r="Q115" s="69"/>
    </row>
    <row r="116" spans="1:17" ht="8.1" customHeight="1">
      <c r="A116" s="78" t="s">
        <v>107</v>
      </c>
      <c r="B116" s="73"/>
      <c r="C116" s="73"/>
      <c r="D116" s="73"/>
      <c r="E116" s="73"/>
      <c r="F116" s="73"/>
      <c r="G116" s="3"/>
      <c r="H116" s="73"/>
      <c r="I116" s="3"/>
      <c r="J116" s="73"/>
      <c r="K116" s="73"/>
      <c r="L116" s="73"/>
      <c r="M116" s="3"/>
      <c r="N116" s="69"/>
      <c r="O116" s="69"/>
      <c r="P116" s="69"/>
      <c r="Q116" s="69"/>
    </row>
    <row r="117" spans="1:17" ht="8.1" customHeight="1">
      <c r="A117" s="78" t="s">
        <v>108</v>
      </c>
      <c r="B117" s="3"/>
      <c r="C117" s="3"/>
      <c r="D117" s="3"/>
      <c r="E117" s="3"/>
      <c r="F117" s="3"/>
      <c r="G117" s="3"/>
      <c r="H117" s="73"/>
      <c r="I117" s="3"/>
      <c r="J117" s="73"/>
      <c r="K117" s="73"/>
      <c r="L117" s="73"/>
      <c r="M117" s="3"/>
      <c r="N117" s="69"/>
      <c r="O117" s="69"/>
      <c r="P117" s="69"/>
      <c r="Q117" s="69"/>
    </row>
    <row r="118" spans="1:17">
      <c r="A118" s="73"/>
      <c r="B118" s="3"/>
      <c r="C118" s="3"/>
      <c r="D118" s="3"/>
      <c r="E118" s="3"/>
      <c r="F118" s="3"/>
      <c r="G118" s="3"/>
      <c r="H118" s="73"/>
      <c r="I118" s="3"/>
      <c r="J118" s="73"/>
      <c r="K118" s="73"/>
      <c r="L118" s="73"/>
      <c r="M118" s="3"/>
      <c r="N118" s="69"/>
      <c r="O118" s="69"/>
      <c r="P118" s="69"/>
      <c r="Q118" s="69"/>
    </row>
    <row r="119" spans="1:17">
      <c r="A119" s="73"/>
      <c r="B119" s="3"/>
      <c r="C119" s="3"/>
      <c r="D119" s="3"/>
      <c r="E119" s="3"/>
      <c r="F119" s="74"/>
      <c r="G119" s="74"/>
      <c r="H119" s="74"/>
      <c r="I119" s="3"/>
      <c r="J119" s="75"/>
      <c r="K119" s="75"/>
      <c r="L119" s="75"/>
      <c r="M119" s="69"/>
      <c r="N119" s="75"/>
      <c r="O119" s="75"/>
      <c r="P119" s="75"/>
      <c r="Q119" s="69"/>
    </row>
    <row r="120" spans="1:17" ht="8.1" customHeight="1">
      <c r="A120" s="69"/>
      <c r="B120" s="69"/>
      <c r="C120" s="69"/>
      <c r="D120" s="69"/>
      <c r="E120" s="69"/>
      <c r="F120" s="69"/>
      <c r="G120" s="76" t="s">
        <v>109</v>
      </c>
      <c r="H120" s="69"/>
      <c r="I120" s="69"/>
      <c r="J120" s="3"/>
      <c r="K120" s="76" t="s">
        <v>110</v>
      </c>
      <c r="L120" s="69"/>
      <c r="M120" s="69"/>
      <c r="N120" s="69"/>
      <c r="O120" s="76" t="s">
        <v>111</v>
      </c>
      <c r="P120" s="69"/>
      <c r="Q120" s="69"/>
    </row>
    <row r="121" spans="1:17" ht="8.1" customHeight="1">
      <c r="A121" s="3"/>
      <c r="B121" s="3"/>
      <c r="C121" s="3"/>
      <c r="D121" s="3"/>
      <c r="E121" s="3"/>
      <c r="F121" s="3"/>
      <c r="G121" s="77" t="s">
        <v>112</v>
      </c>
      <c r="H121" s="3"/>
      <c r="I121" s="3"/>
      <c r="J121" s="3"/>
      <c r="K121" s="77" t="s">
        <v>113</v>
      </c>
      <c r="L121" s="3"/>
      <c r="M121" s="3"/>
      <c r="N121" s="3"/>
      <c r="O121" s="77" t="s">
        <v>114</v>
      </c>
      <c r="P121" s="3"/>
      <c r="Q121" s="3"/>
    </row>
    <row r="122" spans="1:17" ht="8.1" customHeight="1">
      <c r="A122" s="3"/>
      <c r="B122" s="3"/>
      <c r="C122" s="3"/>
      <c r="D122" s="3"/>
      <c r="E122" s="3"/>
      <c r="F122" s="3"/>
      <c r="G122" s="77" t="s">
        <v>115</v>
      </c>
      <c r="H122" s="3"/>
      <c r="I122" s="3"/>
      <c r="J122" s="3"/>
      <c r="K122" s="77" t="s">
        <v>116</v>
      </c>
      <c r="L122" s="3"/>
      <c r="M122" s="3"/>
      <c r="N122" s="3"/>
      <c r="O122" s="77" t="s">
        <v>117</v>
      </c>
      <c r="P122" s="3"/>
      <c r="Q122" s="3"/>
    </row>
    <row r="123" spans="1:1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</sheetData>
  <sheetProtection password="FF52" sheet="1" objects="1" scenarios="1"/>
  <sortState ref="A98:Q107">
    <sortCondition descending="1" ref="E98:E107"/>
  </sortState>
  <mergeCells count="80">
    <mergeCell ref="A103:D103"/>
    <mergeCell ref="H100:N100"/>
    <mergeCell ref="O100:P100"/>
    <mergeCell ref="Q100:Q102"/>
    <mergeCell ref="H101:I101"/>
    <mergeCell ref="J101:J102"/>
    <mergeCell ref="K101:L101"/>
    <mergeCell ref="M101:M102"/>
    <mergeCell ref="N101:N102"/>
    <mergeCell ref="A69:B69"/>
    <mergeCell ref="A72:C72"/>
    <mergeCell ref="O101:O102"/>
    <mergeCell ref="A96:Q96"/>
    <mergeCell ref="A97:Q97"/>
    <mergeCell ref="P101:P102"/>
    <mergeCell ref="A95:Q95"/>
    <mergeCell ref="A100:A102"/>
    <mergeCell ref="B100:B102"/>
    <mergeCell ref="D100:D102"/>
    <mergeCell ref="E100:E102"/>
    <mergeCell ref="F100:F102"/>
    <mergeCell ref="G100:G102"/>
    <mergeCell ref="G66:G68"/>
    <mergeCell ref="H66:N66"/>
    <mergeCell ref="O66:P66"/>
    <mergeCell ref="Q66:Q68"/>
    <mergeCell ref="H67:I67"/>
    <mergeCell ref="J67:J68"/>
    <mergeCell ref="K67:L67"/>
    <mergeCell ref="M67:M68"/>
    <mergeCell ref="N67:N68"/>
    <mergeCell ref="O67:O68"/>
    <mergeCell ref="P67:P68"/>
    <mergeCell ref="A66:A68"/>
    <mergeCell ref="B66:B68"/>
    <mergeCell ref="D66:D68"/>
    <mergeCell ref="E66:E68"/>
    <mergeCell ref="F66:F68"/>
    <mergeCell ref="A62:Q62"/>
    <mergeCell ref="A63:Q63"/>
    <mergeCell ref="O38:O39"/>
    <mergeCell ref="P38:P39"/>
    <mergeCell ref="A37:A39"/>
    <mergeCell ref="B37:B39"/>
    <mergeCell ref="D37:D39"/>
    <mergeCell ref="E37:E39"/>
    <mergeCell ref="F37:F39"/>
    <mergeCell ref="G37:G39"/>
    <mergeCell ref="H37:N37"/>
    <mergeCell ref="O37:P37"/>
    <mergeCell ref="Q37:Q39"/>
    <mergeCell ref="H38:I38"/>
    <mergeCell ref="J38:J39"/>
    <mergeCell ref="O9:O10"/>
    <mergeCell ref="P9:P10"/>
    <mergeCell ref="A18:B18"/>
    <mergeCell ref="A25:B25"/>
    <mergeCell ref="A49:B49"/>
    <mergeCell ref="A45:B45"/>
    <mergeCell ref="A33:Q33"/>
    <mergeCell ref="A34:Q34"/>
    <mergeCell ref="K38:L38"/>
    <mergeCell ref="M38:M39"/>
    <mergeCell ref="N38:N39"/>
    <mergeCell ref="A4:Q4"/>
    <mergeCell ref="A5:Q5"/>
    <mergeCell ref="A8:A10"/>
    <mergeCell ref="B8:B10"/>
    <mergeCell ref="D8:D10"/>
    <mergeCell ref="E8:E10"/>
    <mergeCell ref="F8:F10"/>
    <mergeCell ref="G8:G10"/>
    <mergeCell ref="H8:N8"/>
    <mergeCell ref="O8:P8"/>
    <mergeCell ref="Q8:Q10"/>
    <mergeCell ref="H9:I9"/>
    <mergeCell ref="J9:J10"/>
    <mergeCell ref="K9:L9"/>
    <mergeCell ref="M9:M10"/>
    <mergeCell ref="N9:N10"/>
  </mergeCells>
  <pageMargins left="0.31496062992125984" right="0.42" top="0.55118110236220474" bottom="0.55118110236220474" header="0.31496062992125984" footer="0.31496062992125984"/>
  <pageSetup paperSize="5" scale="12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Burgos</dc:creator>
  <cp:lastModifiedBy>Asist Recursos H</cp:lastModifiedBy>
  <cp:lastPrinted>2022-09-08T15:58:06Z</cp:lastPrinted>
  <dcterms:created xsi:type="dcterms:W3CDTF">2022-03-04T16:17:18Z</dcterms:created>
  <dcterms:modified xsi:type="dcterms:W3CDTF">2022-10-07T17:08:27Z</dcterms:modified>
</cp:coreProperties>
</file>