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915" windowHeight="852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F18" i="1"/>
  <c r="N18"/>
  <c r="D18"/>
  <c r="R17"/>
  <c r="M17"/>
  <c r="L17"/>
  <c r="K17"/>
  <c r="J17"/>
  <c r="I17"/>
  <c r="H17"/>
  <c r="G17"/>
  <c r="F17"/>
  <c r="Q16"/>
  <c r="Q17" s="1"/>
  <c r="P16"/>
  <c r="P17" s="1"/>
  <c r="O16"/>
  <c r="O17" s="1"/>
  <c r="M14"/>
  <c r="K14"/>
  <c r="J14"/>
  <c r="H14"/>
  <c r="F14"/>
  <c r="Q13"/>
  <c r="Q14" s="1"/>
  <c r="P13"/>
  <c r="P14" s="1"/>
  <c r="O13"/>
  <c r="O14" s="1"/>
  <c r="R11"/>
  <c r="M11"/>
  <c r="L11"/>
  <c r="L18" s="1"/>
  <c r="K11"/>
  <c r="J11"/>
  <c r="I11"/>
  <c r="I18" s="1"/>
  <c r="H11"/>
  <c r="G11"/>
  <c r="G18" s="1"/>
  <c r="F11"/>
  <c r="Q10"/>
  <c r="Q11" s="1"/>
  <c r="P10"/>
  <c r="P11" s="1"/>
  <c r="P18" s="1"/>
  <c r="O10"/>
  <c r="O11" s="1"/>
  <c r="R18" l="1"/>
  <c r="H18"/>
  <c r="Q18"/>
  <c r="M18"/>
  <c r="O18"/>
  <c r="K18"/>
  <c r="J18"/>
</calcChain>
</file>

<file path=xl/sharedStrings.xml><?xml version="1.0" encoding="utf-8"?>
<sst xmlns="http://schemas.openxmlformats.org/spreadsheetml/2006/main" count="70" uniqueCount="65">
  <si>
    <t>INAZUCAR</t>
  </si>
  <si>
    <t xml:space="preserve">     CAPITULO: 5112</t>
  </si>
  <si>
    <t>DAF:01          UE:0001</t>
  </si>
  <si>
    <t>SUBPROGRAMA:02</t>
  </si>
  <si>
    <t>PROYECTO:0</t>
  </si>
  <si>
    <t xml:space="preserve">     ACT:0001</t>
  </si>
  <si>
    <t>CUENTA:2.1.1.2.11</t>
  </si>
  <si>
    <t>FONDO:0100</t>
  </si>
  <si>
    <t>NOMBRE</t>
  </si>
  <si>
    <t>CARGO</t>
  </si>
  <si>
    <t>ESTATUS</t>
  </si>
  <si>
    <t>SUELDO BRUTO (RD$)</t>
  </si>
  <si>
    <t>IMPUESTO S/R          (Ley 11-92)
(1*)</t>
  </si>
  <si>
    <t>SEGURO SAVICA</t>
  </si>
  <si>
    <t>SEGURIDAD SOCIAL (Ley 87-01)</t>
  </si>
  <si>
    <t>TOTAL RETENCIONES</t>
  </si>
  <si>
    <t>FECHA   DE    INICIO</t>
  </si>
  <si>
    <t>SEXO</t>
  </si>
  <si>
    <t>SUBTOTAL TSS</t>
  </si>
  <si>
    <t>DEDUCION EMPLEADO</t>
  </si>
  <si>
    <t>APORTES PATRONAL</t>
  </si>
  <si>
    <t>EMPLEADO
(2.87%)</t>
  </si>
  <si>
    <t>PATRONAL (7.10%)</t>
  </si>
  <si>
    <t>EMPLEADO (3.04%)</t>
  </si>
  <si>
    <t>PATRONAL (7.09%)</t>
  </si>
  <si>
    <t>SECCION SERVICIOS GENERALES</t>
  </si>
  <si>
    <t>JOSE ERNESTO HEREDIA ADAMES</t>
  </si>
  <si>
    <t>ENC. SECCION SERVICIOS GENERALES</t>
  </si>
  <si>
    <t>M</t>
  </si>
  <si>
    <t>CARRERA ADMINISTRATIVA</t>
  </si>
  <si>
    <t>SUB-TOTAL</t>
  </si>
  <si>
    <t>SECCION COMPRAS Y CONTRATACIONES</t>
  </si>
  <si>
    <t>RICARDO ANTONIO RODRIGUEZ ANTIGUA</t>
  </si>
  <si>
    <t>TECNICO DE COMPRAS Y CONTRATACIONES</t>
  </si>
  <si>
    <t>SECCION DE COMUNICACIONES</t>
  </si>
  <si>
    <t>GLINNYSS ELENA PEREZ FIGUEROA</t>
  </si>
  <si>
    <t>ENC. SECCION COMUNICACIÓN</t>
  </si>
  <si>
    <t>F</t>
  </si>
  <si>
    <t>TOTAL GENERAL</t>
  </si>
  <si>
    <t>SECCION 1F: PIE DEL DOCUMENTO</t>
  </si>
  <si>
    <t>OBSERVACIONES :</t>
  </si>
  <si>
    <t>(1*) Deduccion directa en declaracion ISR empleados del SUIRPLUS. Rentas hasta RD$416,220.00 estan exentas</t>
  </si>
  <si>
    <t>(2*) Salario cotizable hasta RD$162,625.00, deducion directa de la declaracion TSS del SUIRPLUS.</t>
  </si>
  <si>
    <t>(3*) Salario cotizable hasta RD$325,250.00, deduccion directa de la declaracion TSS del SUIRPLUS.</t>
  </si>
  <si>
    <t>Respons. Unidad Ejecutora</t>
  </si>
  <si>
    <t>Responsable de Registro</t>
  </si>
  <si>
    <t>Director INAZUCAR</t>
  </si>
  <si>
    <t>Lic. Miguel A. Cabrera</t>
  </si>
  <si>
    <t>Licda. Anny Rosario Correa Pena</t>
  </si>
  <si>
    <t>Lic. Maximo Perez Perez</t>
  </si>
  <si>
    <t>Enc. Dpto. Administrativo Financiero</t>
  </si>
  <si>
    <t>Enc. Division Recursos Humanos</t>
  </si>
  <si>
    <t xml:space="preserve">Director Ejecutivo </t>
  </si>
  <si>
    <t>FECHA   VENCIMIENTO</t>
  </si>
  <si>
    <t>SEGURO DE PENSION              (9.97%)</t>
  </si>
  <si>
    <t>REGISTRO DEPENDIENTE ADICIONAL             (4*)</t>
  </si>
  <si>
    <t>SUELDO BRUTO       (RD$)</t>
  </si>
  <si>
    <t xml:space="preserve">                 PROGRAMA:11</t>
  </si>
  <si>
    <t>SEGURO DE SALUD                        (10.13%) (3*)</t>
  </si>
  <si>
    <t>RIESGO LABORAL (1.3%)        (2*)</t>
  </si>
  <si>
    <t>INSTITUTO AZUCARERO DOMINICANO</t>
  </si>
  <si>
    <t>(4*) Deduccion directa declaracion TSS del SUIRPLUS por registro de dependientes adicionales al SDSS, RD$1,512,45 por cada dependiente adicional registrado.</t>
  </si>
  <si>
    <t>ARCP/LHDP</t>
  </si>
  <si>
    <t xml:space="preserve">                                                                                                                                        CONCEPTO: PAGO SUELDO NOMINA INTERINATO CORRESPONDIENTE AL MES DE DICIEMBRE  2022</t>
  </si>
  <si>
    <t>Firmas Autorizadas para el documento de Gasto No. 2022-5112-01-01-0001-374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</si>
</sst>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5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name val="Times New Roman"/>
      <family val="1"/>
    </font>
    <font>
      <b/>
      <sz val="5"/>
      <color theme="1"/>
      <name val="Times New Roman"/>
      <family val="1"/>
    </font>
    <font>
      <sz val="5"/>
      <color theme="1"/>
      <name val="Times New Roman"/>
      <family val="1"/>
    </font>
    <font>
      <sz val="5"/>
      <name val="Times New Roman"/>
      <family val="1"/>
    </font>
    <font>
      <sz val="5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Fill="1" applyBorder="1" applyAlignment="1"/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right" vertical="center" wrapText="1"/>
    </xf>
    <xf numFmtId="4" fontId="8" fillId="2" borderId="0" xfId="0" applyNumberFormat="1" applyFont="1" applyFill="1" applyBorder="1" applyAlignment="1">
      <alignment horizontal="right" vertical="center" wrapText="1" shrinkToFit="1"/>
    </xf>
    <xf numFmtId="2" fontId="8" fillId="2" borderId="0" xfId="0" applyNumberFormat="1" applyFont="1" applyFill="1" applyBorder="1" applyAlignment="1">
      <alignment horizontal="right" vertical="center" wrapText="1" shrinkToFit="1"/>
    </xf>
    <xf numFmtId="4" fontId="4" fillId="2" borderId="0" xfId="0" applyNumberFormat="1" applyFont="1" applyFill="1" applyBorder="1" applyAlignment="1">
      <alignment horizontal="right" vertical="center" wrapText="1" shrinkToFit="1"/>
    </xf>
    <xf numFmtId="165" fontId="4" fillId="2" borderId="0" xfId="0" applyNumberFormat="1" applyFont="1" applyFill="1" applyBorder="1" applyAlignment="1">
      <alignment horizontal="right" vertical="center" wrapText="1" shrinkToFit="1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horizontal="center" wrapText="1"/>
    </xf>
    <xf numFmtId="165" fontId="5" fillId="5" borderId="0" xfId="0" applyNumberFormat="1" applyFont="1" applyFill="1" applyBorder="1" applyAlignment="1">
      <alignment horizontal="right" wrapText="1"/>
    </xf>
    <xf numFmtId="165" fontId="3" fillId="5" borderId="0" xfId="0" applyNumberFormat="1" applyFont="1" applyFill="1" applyBorder="1" applyAlignment="1">
      <alignment horizontal="right" wrapText="1"/>
    </xf>
    <xf numFmtId="4" fontId="5" fillId="5" borderId="0" xfId="0" applyNumberFormat="1" applyFont="1" applyFill="1" applyBorder="1" applyAlignment="1">
      <alignment horizontal="right" wrapText="1"/>
    </xf>
    <xf numFmtId="2" fontId="5" fillId="5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4" fontId="8" fillId="2" borderId="0" xfId="0" applyNumberFormat="1" applyFont="1" applyFill="1" applyBorder="1" applyAlignment="1">
      <alignment horizontal="right" vertical="center" shrinkToFit="1"/>
    </xf>
    <xf numFmtId="2" fontId="8" fillId="2" borderId="0" xfId="0" applyNumberFormat="1" applyFont="1" applyFill="1" applyBorder="1" applyAlignment="1">
      <alignment horizontal="right" vertical="center" shrinkToFit="1"/>
    </xf>
    <xf numFmtId="4" fontId="4" fillId="2" borderId="0" xfId="0" applyNumberFormat="1" applyFont="1" applyFill="1" applyBorder="1" applyAlignment="1">
      <alignment horizontal="right" vertical="center" shrinkToFit="1"/>
    </xf>
    <xf numFmtId="165" fontId="4" fillId="2" borderId="0" xfId="0" applyNumberFormat="1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horizontal="left" vertical="top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center" vertical="top" wrapText="1"/>
    </xf>
    <xf numFmtId="165" fontId="5" fillId="5" borderId="0" xfId="0" applyNumberFormat="1" applyFont="1" applyFill="1" applyBorder="1" applyAlignment="1">
      <alignment horizontal="right" vertical="top" wrapText="1"/>
    </xf>
    <xf numFmtId="165" fontId="3" fillId="5" borderId="0" xfId="0" applyNumberFormat="1" applyFont="1" applyFill="1" applyBorder="1" applyAlignment="1">
      <alignment horizontal="right" vertical="top" wrapText="1"/>
    </xf>
    <xf numFmtId="4" fontId="5" fillId="5" borderId="0" xfId="0" applyNumberFormat="1" applyFont="1" applyFill="1" applyBorder="1" applyAlignment="1">
      <alignment horizontal="right" vertical="top" wrapText="1"/>
    </xf>
    <xf numFmtId="2" fontId="5" fillId="5" borderId="0" xfId="0" applyNumberFormat="1" applyFont="1" applyFill="1" applyBorder="1" applyAlignment="1">
      <alignment horizontal="right" vertical="top" wrapText="1"/>
    </xf>
    <xf numFmtId="165" fontId="6" fillId="5" borderId="12" xfId="1" applyNumberFormat="1" applyFont="1" applyFill="1" applyBorder="1" applyAlignment="1">
      <alignment horizontal="center" vertical="center"/>
    </xf>
    <xf numFmtId="165" fontId="6" fillId="5" borderId="12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/>
    <xf numFmtId="0" fontId="10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20" fontId="12" fillId="0" borderId="1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277793</xdr:colOff>
      <xdr:row>0</xdr:row>
      <xdr:rowOff>0</xdr:rowOff>
    </xdr:from>
    <xdr:to>
      <xdr:col>11</xdr:col>
      <xdr:colOff>150059</xdr:colOff>
      <xdr:row>1</xdr:row>
      <xdr:rowOff>4329</xdr:rowOff>
    </xdr:to>
    <xdr:pic>
      <xdr:nvPicPr>
        <xdr:cNvPr id="2" name="1 Imagen" descr="C:\Users\Alejandra Burgos\Desktop\presidencia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3568" y="0"/>
          <a:ext cx="2339241" cy="680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838200</xdr:colOff>
      <xdr:row>28</xdr:row>
      <xdr:rowOff>180975</xdr:rowOff>
    </xdr:from>
    <xdr:to>
      <xdr:col>4</xdr:col>
      <xdr:colOff>590550</xdr:colOff>
      <xdr:row>28</xdr:row>
      <xdr:rowOff>180975</xdr:rowOff>
    </xdr:to>
    <xdr:cxnSp macro="">
      <xdr:nvCxnSpPr>
        <xdr:cNvPr id="4" name="3 Conector recto"/>
        <xdr:cNvCxnSpPr/>
      </xdr:nvCxnSpPr>
      <xdr:spPr>
        <a:xfrm>
          <a:off x="2390775" y="5734050"/>
          <a:ext cx="1400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276225</xdr:colOff>
      <xdr:row>28</xdr:row>
      <xdr:rowOff>180975</xdr:rowOff>
    </xdr:from>
    <xdr:to>
      <xdr:col>10</xdr:col>
      <xdr:colOff>142875</xdr:colOff>
      <xdr:row>28</xdr:row>
      <xdr:rowOff>180975</xdr:rowOff>
    </xdr:to>
    <xdr:cxnSp macro="">
      <xdr:nvCxnSpPr>
        <xdr:cNvPr id="5" name="4 Conector recto"/>
        <xdr:cNvCxnSpPr/>
      </xdr:nvCxnSpPr>
      <xdr:spPr>
        <a:xfrm>
          <a:off x="4867275" y="5734050"/>
          <a:ext cx="1400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314325</xdr:colOff>
      <xdr:row>28</xdr:row>
      <xdr:rowOff>180975</xdr:rowOff>
    </xdr:from>
    <xdr:to>
      <xdr:col>16</xdr:col>
      <xdr:colOff>95250</xdr:colOff>
      <xdr:row>28</xdr:row>
      <xdr:rowOff>180975</xdr:rowOff>
    </xdr:to>
    <xdr:cxnSp macro="">
      <xdr:nvCxnSpPr>
        <xdr:cNvPr id="6" name="5 Conector recto"/>
        <xdr:cNvCxnSpPr/>
      </xdr:nvCxnSpPr>
      <xdr:spPr>
        <a:xfrm>
          <a:off x="7248525" y="5734050"/>
          <a:ext cx="1400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33"/>
  <sheetViews>
    <sheetView tabSelected="1" topLeftCell="B1" zoomScale="118" zoomScaleNormal="118" workbookViewId="0">
      <selection activeCell="C12" sqref="C12"/>
    </sheetView>
  </sheetViews>
  <sheetFormatPr baseColWidth="10" defaultRowHeight="15"/>
  <cols>
    <col min="1" max="1" width="0.140625" customWidth="1"/>
    <col min="2" max="2" width="20.28515625" customWidth="1"/>
    <col min="3" max="3" width="21.7109375" customWidth="1"/>
    <col min="4" max="4" width="4.7109375" customWidth="1"/>
    <col min="5" max="5" width="11" customWidth="1"/>
    <col min="6" max="6" width="6.5703125" customWidth="1"/>
    <col min="7" max="7" width="7.7109375" customWidth="1"/>
    <col min="8" max="8" width="6.28515625" customWidth="1"/>
    <col min="9" max="10" width="7.85546875" customWidth="1"/>
    <col min="11" max="11" width="7.28515625" customWidth="1"/>
    <col min="12" max="12" width="8" customWidth="1"/>
    <col min="13" max="13" width="7.85546875" customWidth="1"/>
    <col min="14" max="14" width="9.140625" customWidth="1"/>
    <col min="15" max="15" width="7.42578125" customWidth="1"/>
    <col min="16" max="16" width="7.85546875" customWidth="1"/>
    <col min="17" max="18" width="7.42578125" customWidth="1"/>
    <col min="19" max="19" width="6.28515625" customWidth="1"/>
    <col min="20" max="20" width="9" customWidth="1"/>
  </cols>
  <sheetData>
    <row r="1" spans="2:20" ht="53.2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14.25" customHeight="1">
      <c r="B2" s="67" t="s">
        <v>60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2:20" ht="12" customHeight="1">
      <c r="B3" s="67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</row>
    <row r="4" spans="2:20">
      <c r="B4" s="60" t="s">
        <v>63</v>
      </c>
      <c r="C4" s="56"/>
      <c r="D4" s="61"/>
      <c r="E4" s="61"/>
      <c r="F4" s="61"/>
      <c r="G4" s="62"/>
      <c r="H4" s="62"/>
      <c r="I4" s="62"/>
      <c r="J4" s="62"/>
      <c r="K4" s="62"/>
      <c r="L4" s="62"/>
      <c r="M4" s="62"/>
      <c r="N4" s="62"/>
      <c r="O4" s="62"/>
      <c r="P4" s="62"/>
      <c r="Q4" s="3"/>
      <c r="R4" s="3"/>
      <c r="S4" s="3"/>
      <c r="T4" s="3"/>
    </row>
    <row r="5" spans="2:20">
      <c r="B5" s="63" t="s">
        <v>1</v>
      </c>
      <c r="C5" s="64" t="s">
        <v>2</v>
      </c>
      <c r="D5" s="65" t="s">
        <v>57</v>
      </c>
      <c r="F5" s="64" t="s">
        <v>3</v>
      </c>
      <c r="G5" s="64"/>
      <c r="H5" s="64"/>
      <c r="I5" s="64" t="s">
        <v>4</v>
      </c>
      <c r="J5" s="64"/>
      <c r="K5" s="66" t="s">
        <v>5</v>
      </c>
      <c r="L5" s="66"/>
      <c r="M5" s="64" t="s">
        <v>6</v>
      </c>
      <c r="N5" s="64"/>
      <c r="O5" s="64"/>
      <c r="P5" s="64" t="s">
        <v>7</v>
      </c>
      <c r="Q5" s="4"/>
      <c r="R5" s="4"/>
      <c r="S5" s="4"/>
      <c r="T5" s="5"/>
    </row>
    <row r="6" spans="2:20">
      <c r="B6" s="68" t="s">
        <v>8</v>
      </c>
      <c r="C6" s="68" t="s">
        <v>9</v>
      </c>
      <c r="D6" s="6"/>
      <c r="E6" s="68" t="s">
        <v>10</v>
      </c>
      <c r="F6" s="68" t="s">
        <v>11</v>
      </c>
      <c r="G6" s="71" t="s">
        <v>12</v>
      </c>
      <c r="H6" s="71" t="s">
        <v>13</v>
      </c>
      <c r="I6" s="74" t="s">
        <v>14</v>
      </c>
      <c r="J6" s="75"/>
      <c r="K6" s="75"/>
      <c r="L6" s="75"/>
      <c r="M6" s="75"/>
      <c r="N6" s="75"/>
      <c r="O6" s="76"/>
      <c r="P6" s="74" t="s">
        <v>15</v>
      </c>
      <c r="Q6" s="76"/>
      <c r="R6" s="71" t="s">
        <v>56</v>
      </c>
      <c r="S6" s="71" t="s">
        <v>16</v>
      </c>
      <c r="T6" s="71" t="s">
        <v>53</v>
      </c>
    </row>
    <row r="7" spans="2:20" ht="22.5" customHeight="1">
      <c r="B7" s="69"/>
      <c r="C7" s="69"/>
      <c r="D7" s="6" t="s">
        <v>17</v>
      </c>
      <c r="E7" s="69"/>
      <c r="F7" s="69"/>
      <c r="G7" s="72"/>
      <c r="H7" s="72"/>
      <c r="I7" s="78" t="s">
        <v>54</v>
      </c>
      <c r="J7" s="79"/>
      <c r="K7" s="80" t="s">
        <v>59</v>
      </c>
      <c r="L7" s="78" t="s">
        <v>58</v>
      </c>
      <c r="M7" s="79"/>
      <c r="N7" s="80" t="s">
        <v>55</v>
      </c>
      <c r="O7" s="80" t="s">
        <v>18</v>
      </c>
      <c r="P7" s="80" t="s">
        <v>19</v>
      </c>
      <c r="Q7" s="80" t="s">
        <v>20</v>
      </c>
      <c r="R7" s="72"/>
      <c r="S7" s="72"/>
      <c r="T7" s="72"/>
    </row>
    <row r="8" spans="2:20" ht="21.75" customHeight="1">
      <c r="B8" s="70"/>
      <c r="C8" s="70"/>
      <c r="D8" s="6"/>
      <c r="E8" s="70"/>
      <c r="F8" s="70"/>
      <c r="G8" s="73"/>
      <c r="H8" s="73"/>
      <c r="I8" s="59" t="s">
        <v>21</v>
      </c>
      <c r="J8" s="59" t="s">
        <v>22</v>
      </c>
      <c r="K8" s="73"/>
      <c r="L8" s="59" t="s">
        <v>23</v>
      </c>
      <c r="M8" s="59" t="s">
        <v>24</v>
      </c>
      <c r="N8" s="73"/>
      <c r="O8" s="73"/>
      <c r="P8" s="73"/>
      <c r="Q8" s="73"/>
      <c r="R8" s="73"/>
      <c r="S8" s="73"/>
      <c r="T8" s="73"/>
    </row>
    <row r="9" spans="2:20">
      <c r="B9" s="77" t="s">
        <v>25</v>
      </c>
      <c r="C9" s="77"/>
      <c r="D9" s="10"/>
      <c r="E9" s="10"/>
      <c r="F9" s="10"/>
      <c r="G9" s="11"/>
      <c r="H9" s="10"/>
      <c r="I9" s="12"/>
      <c r="J9" s="13"/>
      <c r="K9" s="10"/>
      <c r="L9" s="13"/>
      <c r="M9" s="13"/>
      <c r="N9" s="10"/>
      <c r="O9" s="10"/>
      <c r="P9" s="10"/>
      <c r="Q9" s="10"/>
      <c r="R9" s="10"/>
      <c r="S9" s="10"/>
      <c r="T9" s="10"/>
    </row>
    <row r="10" spans="2:20" ht="16.5">
      <c r="B10" s="14" t="s">
        <v>26</v>
      </c>
      <c r="C10" s="14" t="s">
        <v>27</v>
      </c>
      <c r="D10" s="15" t="s">
        <v>28</v>
      </c>
      <c r="E10" s="15" t="s">
        <v>29</v>
      </c>
      <c r="F10" s="16">
        <v>10000</v>
      </c>
      <c r="G10" s="16">
        <v>1632.68</v>
      </c>
      <c r="H10" s="16"/>
      <c r="I10" s="16">
        <v>304</v>
      </c>
      <c r="J10" s="17">
        <v>709</v>
      </c>
      <c r="K10" s="18">
        <v>110</v>
      </c>
      <c r="L10" s="16">
        <v>287</v>
      </c>
      <c r="M10" s="19">
        <v>710</v>
      </c>
      <c r="N10" s="16"/>
      <c r="O10" s="19">
        <f>SUM(I10:M10)</f>
        <v>2120</v>
      </c>
      <c r="P10" s="19">
        <f>SUM(I10+L10)</f>
        <v>591</v>
      </c>
      <c r="Q10" s="19">
        <f>SUM(J10+K10+M10)</f>
        <v>1529</v>
      </c>
      <c r="R10" s="20">
        <v>7776.32</v>
      </c>
      <c r="S10" s="21">
        <v>44562</v>
      </c>
      <c r="T10" s="21">
        <v>44896</v>
      </c>
    </row>
    <row r="11" spans="2:20">
      <c r="B11" s="22" t="s">
        <v>30</v>
      </c>
      <c r="C11" s="23"/>
      <c r="D11" s="23">
        <v>1</v>
      </c>
      <c r="E11" s="23"/>
      <c r="F11" s="24">
        <f t="shared" ref="F11:M11" si="0">SUM(F10:F10)</f>
        <v>10000</v>
      </c>
      <c r="G11" s="25">
        <f t="shared" si="0"/>
        <v>1632.68</v>
      </c>
      <c r="H11" s="24">
        <f t="shared" si="0"/>
        <v>0</v>
      </c>
      <c r="I11" s="25">
        <f t="shared" si="0"/>
        <v>304</v>
      </c>
      <c r="J11" s="26">
        <f t="shared" si="0"/>
        <v>709</v>
      </c>
      <c r="K11" s="27">
        <f t="shared" si="0"/>
        <v>110</v>
      </c>
      <c r="L11" s="24">
        <f t="shared" si="0"/>
        <v>287</v>
      </c>
      <c r="M11" s="26">
        <f t="shared" si="0"/>
        <v>710</v>
      </c>
      <c r="N11" s="27">
        <v>0</v>
      </c>
      <c r="O11" s="26">
        <f>SUM(O10:O10)</f>
        <v>2120</v>
      </c>
      <c r="P11" s="26">
        <f>SUM(P10:P10)</f>
        <v>591</v>
      </c>
      <c r="Q11" s="26">
        <f>SUM(Q10:Q10)</f>
        <v>1529</v>
      </c>
      <c r="R11" s="24">
        <f>SUM(R10:R10)</f>
        <v>7776.32</v>
      </c>
      <c r="S11" s="23"/>
      <c r="T11" s="23"/>
    </row>
    <row r="12" spans="2:20">
      <c r="B12" s="28" t="s">
        <v>31</v>
      </c>
      <c r="C12" s="29"/>
      <c r="D12" s="29"/>
      <c r="E12" s="29"/>
      <c r="F12" s="29"/>
      <c r="G12" s="30"/>
      <c r="H12" s="29"/>
      <c r="I12" s="31"/>
      <c r="J12" s="32"/>
      <c r="K12" s="29"/>
      <c r="L12" s="32"/>
      <c r="M12" s="32"/>
      <c r="N12" s="29"/>
      <c r="O12" s="29"/>
      <c r="P12" s="29"/>
      <c r="Q12" s="29"/>
      <c r="R12" s="29"/>
      <c r="S12" s="29"/>
      <c r="T12" s="29"/>
    </row>
    <row r="13" spans="2:20" ht="16.5">
      <c r="B13" s="14" t="s">
        <v>32</v>
      </c>
      <c r="C13" s="14" t="s">
        <v>33</v>
      </c>
      <c r="D13" s="15" t="s">
        <v>28</v>
      </c>
      <c r="E13" s="15" t="s">
        <v>29</v>
      </c>
      <c r="F13" s="16">
        <v>28000</v>
      </c>
      <c r="G13" s="16">
        <v>3486.68</v>
      </c>
      <c r="H13" s="16"/>
      <c r="I13" s="16">
        <v>851.2</v>
      </c>
      <c r="J13" s="33">
        <v>1985.2</v>
      </c>
      <c r="K13" s="34">
        <v>308</v>
      </c>
      <c r="L13" s="16">
        <v>803.6</v>
      </c>
      <c r="M13" s="35">
        <v>1988</v>
      </c>
      <c r="N13" s="16"/>
      <c r="O13" s="35">
        <f>SUM(I13:M13)</f>
        <v>5936</v>
      </c>
      <c r="P13" s="35">
        <f>SUM(I13+L13)</f>
        <v>1654.8000000000002</v>
      </c>
      <c r="Q13" s="35">
        <f>SUM(J13+K13+M13)</f>
        <v>4281.2</v>
      </c>
      <c r="R13" s="36">
        <v>22858.52</v>
      </c>
      <c r="S13" s="21">
        <v>44562</v>
      </c>
      <c r="T13" s="21">
        <v>44896</v>
      </c>
    </row>
    <row r="14" spans="2:20">
      <c r="B14" s="22" t="s">
        <v>30</v>
      </c>
      <c r="C14" s="23"/>
      <c r="D14" s="23">
        <v>1</v>
      </c>
      <c r="E14" s="23"/>
      <c r="F14" s="24">
        <f t="shared" ref="F14:M14" si="1">SUM(F13:F13)</f>
        <v>28000</v>
      </c>
      <c r="G14" s="25">
        <v>3486.68</v>
      </c>
      <c r="H14" s="24">
        <f t="shared" si="1"/>
        <v>0</v>
      </c>
      <c r="I14" s="25">
        <v>851.2</v>
      </c>
      <c r="J14" s="26">
        <f t="shared" si="1"/>
        <v>1985.2</v>
      </c>
      <c r="K14" s="27">
        <f t="shared" si="1"/>
        <v>308</v>
      </c>
      <c r="L14" s="24">
        <v>803.6</v>
      </c>
      <c r="M14" s="26">
        <f t="shared" si="1"/>
        <v>1988</v>
      </c>
      <c r="N14" s="27">
        <v>0</v>
      </c>
      <c r="O14" s="26">
        <f>SUM(O13:O13)</f>
        <v>5936</v>
      </c>
      <c r="P14" s="26">
        <f>SUM(P13:P13)</f>
        <v>1654.8000000000002</v>
      </c>
      <c r="Q14" s="26">
        <f>SUM(Q13:Q13)</f>
        <v>4281.2</v>
      </c>
      <c r="R14" s="24">
        <v>22858.52</v>
      </c>
      <c r="S14" s="23"/>
      <c r="T14" s="23"/>
    </row>
    <row r="15" spans="2:20">
      <c r="B15" s="37" t="s">
        <v>34</v>
      </c>
      <c r="C15" s="15"/>
      <c r="D15" s="15"/>
      <c r="E15" s="15"/>
      <c r="F15" s="16"/>
      <c r="G15" s="16"/>
      <c r="H15" s="16"/>
      <c r="I15" s="16"/>
      <c r="J15" s="33"/>
      <c r="K15" s="34"/>
      <c r="L15" s="16"/>
      <c r="M15" s="35"/>
      <c r="N15" s="16"/>
      <c r="O15" s="35"/>
      <c r="P15" s="35"/>
      <c r="Q15" s="35"/>
      <c r="R15" s="36"/>
      <c r="S15" s="38"/>
      <c r="T15" s="38"/>
    </row>
    <row r="16" spans="2:20" ht="16.5">
      <c r="B16" s="14" t="s">
        <v>35</v>
      </c>
      <c r="C16" s="14" t="s">
        <v>36</v>
      </c>
      <c r="D16" s="15" t="s">
        <v>37</v>
      </c>
      <c r="E16" s="15" t="s">
        <v>29</v>
      </c>
      <c r="F16" s="16">
        <v>15000</v>
      </c>
      <c r="G16" s="16">
        <v>2338.35</v>
      </c>
      <c r="H16" s="16"/>
      <c r="I16" s="16">
        <v>456</v>
      </c>
      <c r="J16" s="33">
        <v>1063.5</v>
      </c>
      <c r="K16" s="34">
        <v>165</v>
      </c>
      <c r="L16" s="16">
        <v>430.5</v>
      </c>
      <c r="M16" s="35">
        <v>1065</v>
      </c>
      <c r="N16" s="16"/>
      <c r="O16" s="35">
        <f>SUM(I16:M16)</f>
        <v>3180</v>
      </c>
      <c r="P16" s="35">
        <f>SUM(I16+L16)</f>
        <v>886.5</v>
      </c>
      <c r="Q16" s="35">
        <f>SUM(J16+K16+M16)</f>
        <v>2293.5</v>
      </c>
      <c r="R16" s="36">
        <v>11775.15</v>
      </c>
      <c r="S16" s="21">
        <v>44562</v>
      </c>
      <c r="T16" s="21">
        <v>44896</v>
      </c>
    </row>
    <row r="17" spans="2:20">
      <c r="B17" s="39" t="s">
        <v>30</v>
      </c>
      <c r="C17" s="23"/>
      <c r="D17" s="40">
        <v>1</v>
      </c>
      <c r="E17" s="40"/>
      <c r="F17" s="41">
        <f t="shared" ref="F17:M17" si="2">SUM(F15:F16)</f>
        <v>15000</v>
      </c>
      <c r="G17" s="42">
        <f t="shared" si="2"/>
        <v>2338.35</v>
      </c>
      <c r="H17" s="41">
        <f t="shared" si="2"/>
        <v>0</v>
      </c>
      <c r="I17" s="42">
        <f t="shared" si="2"/>
        <v>456</v>
      </c>
      <c r="J17" s="43">
        <f t="shared" si="2"/>
        <v>1063.5</v>
      </c>
      <c r="K17" s="44">
        <f t="shared" si="2"/>
        <v>165</v>
      </c>
      <c r="L17" s="41">
        <f t="shared" si="2"/>
        <v>430.5</v>
      </c>
      <c r="M17" s="43">
        <f t="shared" si="2"/>
        <v>1065</v>
      </c>
      <c r="N17" s="44">
        <v>0</v>
      </c>
      <c r="O17" s="43">
        <f>SUM(O15:O16)</f>
        <v>3180</v>
      </c>
      <c r="P17" s="43">
        <f>SUM(P15:P16)</f>
        <v>886.5</v>
      </c>
      <c r="Q17" s="43">
        <f>SUM(Q15:Q16)</f>
        <v>2293.5</v>
      </c>
      <c r="R17" s="41">
        <f>SUM(R15:R16)</f>
        <v>11775.15</v>
      </c>
      <c r="S17" s="40"/>
      <c r="T17" s="40"/>
    </row>
    <row r="18" spans="2:20">
      <c r="B18" s="7" t="s">
        <v>38</v>
      </c>
      <c r="C18" s="8"/>
      <c r="D18" s="9">
        <f>SUM(D11+D14+D17)</f>
        <v>3</v>
      </c>
      <c r="E18" s="8"/>
      <c r="F18" s="45">
        <f>SUM(F11+F14+F17)</f>
        <v>53000</v>
      </c>
      <c r="G18" s="45">
        <f t="shared" ref="G18:R18" si="3">SUM(G11+G14+G17)</f>
        <v>7457.7099999999991</v>
      </c>
      <c r="H18" s="45">
        <f t="shared" si="3"/>
        <v>0</v>
      </c>
      <c r="I18" s="45">
        <f t="shared" si="3"/>
        <v>1611.2</v>
      </c>
      <c r="J18" s="45">
        <f t="shared" si="3"/>
        <v>3757.7</v>
      </c>
      <c r="K18" s="45">
        <f t="shared" si="3"/>
        <v>583</v>
      </c>
      <c r="L18" s="45">
        <f t="shared" si="3"/>
        <v>1521.1</v>
      </c>
      <c r="M18" s="45">
        <f t="shared" si="3"/>
        <v>3763</v>
      </c>
      <c r="N18" s="45">
        <f t="shared" si="3"/>
        <v>0</v>
      </c>
      <c r="O18" s="45">
        <f t="shared" si="3"/>
        <v>11236</v>
      </c>
      <c r="P18" s="45">
        <f t="shared" si="3"/>
        <v>3132.3</v>
      </c>
      <c r="Q18" s="45">
        <f t="shared" si="3"/>
        <v>8103.7</v>
      </c>
      <c r="R18" s="45">
        <f t="shared" si="3"/>
        <v>42409.99</v>
      </c>
      <c r="S18" s="46"/>
      <c r="T18" s="46"/>
    </row>
    <row r="19" spans="2:20">
      <c r="B19" s="47"/>
      <c r="C19" s="48" t="s">
        <v>39</v>
      </c>
      <c r="D19" s="48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2:20">
      <c r="B20" s="47"/>
      <c r="C20" s="48"/>
      <c r="D20" s="48"/>
      <c r="E20" s="48" t="s">
        <v>64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2:20">
      <c r="B21" s="48" t="s">
        <v>40</v>
      </c>
      <c r="C21" s="47"/>
      <c r="D21" s="48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9"/>
      <c r="P21" s="49"/>
      <c r="Q21" s="47"/>
      <c r="R21" s="47"/>
      <c r="S21" s="47"/>
      <c r="T21" s="47"/>
    </row>
    <row r="22" spans="2:20" ht="12" customHeight="1">
      <c r="B22" s="47" t="s">
        <v>41</v>
      </c>
      <c r="C22" s="49"/>
      <c r="D22" s="48"/>
      <c r="E22" s="47"/>
      <c r="F22" s="47"/>
      <c r="G22" s="47"/>
      <c r="H22" s="47"/>
      <c r="J22" s="47"/>
      <c r="K22" s="47"/>
      <c r="L22" s="47"/>
      <c r="M22" s="47"/>
      <c r="N22" s="47"/>
      <c r="O22" s="49"/>
      <c r="P22" s="49"/>
      <c r="Q22" s="47"/>
      <c r="R22" s="47"/>
      <c r="S22" s="47"/>
      <c r="T22" s="47"/>
    </row>
    <row r="23" spans="2:20" ht="12" customHeight="1">
      <c r="B23" s="47" t="s">
        <v>42</v>
      </c>
      <c r="C23" s="49"/>
      <c r="D23" s="47"/>
      <c r="E23" s="49"/>
      <c r="F23" s="47"/>
      <c r="G23" s="47"/>
      <c r="H23" s="47"/>
      <c r="I23" s="47"/>
      <c r="J23" s="47"/>
      <c r="K23" s="47"/>
      <c r="L23" s="47"/>
      <c r="M23" s="47"/>
      <c r="N23" s="47"/>
      <c r="O23" s="49"/>
      <c r="P23" s="49"/>
      <c r="Q23" s="47"/>
      <c r="R23" s="47"/>
      <c r="S23" s="47"/>
      <c r="T23" s="47"/>
    </row>
    <row r="24" spans="2:20" ht="12" customHeight="1">
      <c r="B24" s="50" t="s">
        <v>43</v>
      </c>
      <c r="C24" s="49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9"/>
      <c r="P24" s="49"/>
      <c r="Q24" s="47"/>
      <c r="R24" s="47"/>
      <c r="S24" s="47"/>
      <c r="T24" s="47"/>
    </row>
    <row r="25" spans="2:20" ht="12" customHeight="1">
      <c r="B25" s="47" t="s">
        <v>61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9"/>
      <c r="P25" s="49"/>
      <c r="Q25" s="47"/>
      <c r="R25" s="47"/>
      <c r="S25" s="47"/>
      <c r="T25" s="47"/>
    </row>
    <row r="26" spans="2:20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  <row r="27" spans="2:20">
      <c r="B27" s="49"/>
      <c r="C27" s="49"/>
      <c r="D27" s="49"/>
      <c r="E27" s="49"/>
      <c r="F27" s="49"/>
      <c r="G27" s="49"/>
      <c r="H27" s="51"/>
      <c r="I27" s="49"/>
      <c r="J27" s="49"/>
      <c r="K27" s="49"/>
      <c r="L27" s="51"/>
      <c r="M27" s="49"/>
      <c r="N27" s="49"/>
      <c r="O27" s="49"/>
      <c r="P27" s="51"/>
      <c r="Q27" s="49"/>
      <c r="R27" s="49"/>
      <c r="S27" s="49"/>
      <c r="T27" s="49"/>
    </row>
    <row r="28" spans="2:20">
      <c r="B28" s="49"/>
      <c r="C28" s="49"/>
      <c r="D28" s="49"/>
      <c r="E28" s="49"/>
      <c r="F28" s="49"/>
      <c r="G28" s="49"/>
      <c r="H28" s="51"/>
      <c r="I28" s="49"/>
      <c r="J28" s="49"/>
      <c r="K28" s="49"/>
      <c r="L28" s="51"/>
      <c r="M28" s="49"/>
      <c r="N28" s="49"/>
      <c r="O28" s="49"/>
      <c r="P28" s="51"/>
      <c r="Q28" s="49"/>
      <c r="R28" s="49"/>
      <c r="S28" s="49"/>
      <c r="T28" s="49"/>
    </row>
    <row r="29" spans="2:20">
      <c r="B29" s="49"/>
      <c r="C29" s="49"/>
      <c r="D29" s="49"/>
      <c r="E29" s="49"/>
      <c r="F29" s="49"/>
      <c r="G29" s="49"/>
      <c r="H29" s="49"/>
      <c r="I29" s="49"/>
      <c r="J29" s="49"/>
      <c r="K29" s="47"/>
      <c r="L29" s="47"/>
      <c r="M29" s="47"/>
      <c r="N29" s="47"/>
      <c r="O29" s="47"/>
      <c r="P29" s="47"/>
      <c r="Q29" s="47"/>
      <c r="R29" s="49"/>
      <c r="S29" s="49"/>
      <c r="T29" s="49"/>
    </row>
    <row r="30" spans="2:20" ht="9.75" customHeight="1">
      <c r="B30" s="49"/>
      <c r="C30" s="53"/>
      <c r="D30" s="54" t="s">
        <v>44</v>
      </c>
      <c r="E30" s="55"/>
      <c r="F30" s="56"/>
      <c r="G30" s="52"/>
      <c r="H30" s="54"/>
      <c r="I30" s="54" t="s">
        <v>45</v>
      </c>
      <c r="J30" s="52"/>
      <c r="K30" s="53"/>
      <c r="L30" s="56"/>
      <c r="M30" s="52"/>
      <c r="N30" s="52"/>
      <c r="O30" s="54" t="s">
        <v>46</v>
      </c>
      <c r="P30" s="56"/>
      <c r="Q30" s="49"/>
      <c r="R30" s="49"/>
      <c r="S30" s="49"/>
      <c r="T30" s="49"/>
    </row>
    <row r="31" spans="2:20" ht="9.75" customHeight="1">
      <c r="B31" s="49"/>
      <c r="C31" s="53"/>
      <c r="D31" s="57" t="s">
        <v>47</v>
      </c>
      <c r="E31" s="58"/>
      <c r="F31" s="56"/>
      <c r="G31" s="53"/>
      <c r="H31" s="57"/>
      <c r="I31" s="57" t="s">
        <v>48</v>
      </c>
      <c r="J31" s="53"/>
      <c r="K31" s="53"/>
      <c r="L31" s="56"/>
      <c r="M31" s="53"/>
      <c r="N31" s="53"/>
      <c r="O31" s="57" t="s">
        <v>49</v>
      </c>
      <c r="P31" s="56"/>
      <c r="Q31" s="49"/>
      <c r="R31" s="49"/>
      <c r="S31" s="49"/>
      <c r="T31" s="49"/>
    </row>
    <row r="32" spans="2:20">
      <c r="B32" s="49"/>
      <c r="C32" s="53"/>
      <c r="D32" s="57" t="s">
        <v>50</v>
      </c>
      <c r="E32" s="58"/>
      <c r="F32" s="56"/>
      <c r="G32" s="53"/>
      <c r="H32" s="57"/>
      <c r="I32" s="57" t="s">
        <v>51</v>
      </c>
      <c r="J32" s="53"/>
      <c r="K32" s="53"/>
      <c r="L32" s="56"/>
      <c r="M32" s="53"/>
      <c r="N32" s="53"/>
      <c r="O32" s="57" t="s">
        <v>52</v>
      </c>
      <c r="P32" s="56"/>
      <c r="Q32" s="49"/>
      <c r="R32" s="49"/>
      <c r="S32" s="49"/>
      <c r="T32" s="49"/>
    </row>
    <row r="33" spans="2:20">
      <c r="B33" s="53" t="s">
        <v>62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</sheetData>
  <sheetProtection password="E397" sheet="1" objects="1" scenarios="1"/>
  <mergeCells count="21">
    <mergeCell ref="B9:C9"/>
    <mergeCell ref="R6:R8"/>
    <mergeCell ref="S6:S8"/>
    <mergeCell ref="T6:T8"/>
    <mergeCell ref="I7:J7"/>
    <mergeCell ref="K7:K8"/>
    <mergeCell ref="L7:M7"/>
    <mergeCell ref="N7:N8"/>
    <mergeCell ref="O7:O8"/>
    <mergeCell ref="P7:P8"/>
    <mergeCell ref="Q7:Q8"/>
    <mergeCell ref="B2:T2"/>
    <mergeCell ref="B3:T3"/>
    <mergeCell ref="B6:B8"/>
    <mergeCell ref="C6:C8"/>
    <mergeCell ref="E6:E8"/>
    <mergeCell ref="F6:F8"/>
    <mergeCell ref="G6:G8"/>
    <mergeCell ref="H6:H8"/>
    <mergeCell ref="I6:O6"/>
    <mergeCell ref="P6:Q6"/>
  </mergeCells>
  <pageMargins left="0.24" right="0.26" top="0.56999999999999995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Burgos</dc:creator>
  <cp:lastModifiedBy>Asist Recursos H</cp:lastModifiedBy>
  <cp:lastPrinted>2022-10-26T14:16:15Z</cp:lastPrinted>
  <dcterms:created xsi:type="dcterms:W3CDTF">2022-05-25T14:33:05Z</dcterms:created>
  <dcterms:modified xsi:type="dcterms:W3CDTF">2022-12-29T14:48:16Z</dcterms:modified>
</cp:coreProperties>
</file>