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varg\Desktop\"/>
    </mc:Choice>
  </mc:AlternateContent>
  <xr:revisionPtr revIDLastSave="0" documentId="8_{24E20C57-FE87-4623-80D8-A7ACA6A6B3D2}" xr6:coauthVersionLast="47" xr6:coauthVersionMax="47" xr10:uidLastSave="{00000000-0000-0000-0000-000000000000}"/>
  <bookViews>
    <workbookView xWindow="-120" yWindow="-120" windowWidth="29040" windowHeight="15840" firstSheet="3" activeTab="3" xr2:uid="{DEE9D1E6-0A70-42D6-BC28-DF6D12B6C3D6}"/>
  </bookViews>
  <sheets>
    <sheet name="BALANCE MARZO 2023" sheetId="1" state="hidden" r:id="rId1"/>
    <sheet name="BALANCE ABRIL 2023" sheetId="2" state="hidden" r:id="rId2"/>
    <sheet name="BALANCE JUNIO 2023 " sheetId="3" state="hidden" r:id="rId3"/>
    <sheet name="BALANCE JULIO 2023" sheetId="5" r:id="rId4"/>
    <sheet name="BALANCE MAY 2023" sheetId="4" state="hidden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5" l="1"/>
  <c r="C28" i="5"/>
  <c r="C31" i="5" s="1"/>
  <c r="C19" i="5"/>
  <c r="C12" i="5"/>
  <c r="C15" i="5" l="1"/>
  <c r="C21" i="5" s="1"/>
  <c r="C35" i="5" l="1"/>
  <c r="C37" i="5" l="1"/>
  <c r="C39" i="5" s="1"/>
  <c r="C35" i="3" l="1"/>
  <c r="C37" i="3" s="1"/>
  <c r="C14" i="3"/>
  <c r="C37" i="4"/>
  <c r="C28" i="4"/>
  <c r="C31" i="4" s="1"/>
  <c r="C39" i="4" s="1"/>
  <c r="C21" i="4"/>
  <c r="C19" i="4"/>
  <c r="C15" i="4"/>
  <c r="C28" i="3" l="1"/>
  <c r="C31" i="3" s="1"/>
  <c r="C39" i="3" s="1"/>
  <c r="C19" i="3"/>
  <c r="C21" i="3" s="1"/>
  <c r="C15" i="3"/>
  <c r="C28" i="2"/>
  <c r="C31" i="2" s="1"/>
  <c r="C37" i="2" l="1"/>
  <c r="C19" i="2"/>
  <c r="C15" i="2"/>
  <c r="C21" i="2" l="1"/>
  <c r="C39" i="2"/>
  <c r="C34" i="1"/>
  <c r="C25" i="1"/>
  <c r="C28" i="1" s="1"/>
  <c r="C16" i="1"/>
  <c r="C11" i="1"/>
  <c r="C12" i="1" s="1"/>
  <c r="C18" i="1" s="1"/>
  <c r="C36" i="1" l="1"/>
</calcChain>
</file>

<file path=xl/sharedStrings.xml><?xml version="1.0" encoding="utf-8"?>
<sst xmlns="http://schemas.openxmlformats.org/spreadsheetml/2006/main" count="160" uniqueCount="36">
  <si>
    <t>Estado de Situación Financiera</t>
  </si>
  <si>
    <t>Al 31 de MARZO de 2023</t>
  </si>
  <si>
    <t xml:space="preserve"> (Valores en RD$)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</si>
  <si>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</si>
  <si>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</si>
  <si>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</si>
  <si>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</si>
  <si>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</si>
  <si>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Total activos corrientes</t>
  </si>
  <si>
    <t>Activos no corrientes</t>
  </si>
  <si>
    <t>Propiedad, planta y equipo neto (Nota 10)</t>
  </si>
  <si>
    <t>Total activos no corrientes</t>
  </si>
  <si>
    <t>Total activos</t>
  </si>
  <si>
    <t xml:space="preserve">Pasivos </t>
  </si>
  <si>
    <t>Pasivos corrientes</t>
  </si>
  <si>
    <t>Cuentas por pagar a corto plazo (Nota 11)</t>
  </si>
  <si>
    <t>Retenciones y acumulaciones por pagar (Nota 12)</t>
  </si>
  <si>
    <t>Total pasivos corrientes</t>
  </si>
  <si>
    <t>Total pasivos</t>
  </si>
  <si>
    <t>Activos Netos/Patrimonio (Notas 13)</t>
  </si>
  <si>
    <t>Capital</t>
  </si>
  <si>
    <t>Resultado Positivo (ahorro)/negativo (desahorro)</t>
  </si>
  <si>
    <t>Resultado acumulado</t>
  </si>
  <si>
    <t>Total activos netos/patrimonio</t>
  </si>
  <si>
    <t>Total Pasivo y patrimonio</t>
  </si>
  <si>
    <t>Lic. Miguel Ant. Cabrera  V.</t>
  </si>
  <si>
    <t xml:space="preserve">        Lic.  Jhonny Lorenzo Alcantara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</si>
  <si>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</si>
  <si>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Enc.  Departamento  Financiero</t>
  </si>
  <si>
    <t xml:space="preserve">        Enc. Contabilidad</t>
  </si>
  <si>
    <t>Lic.  Maximo Perez Perez</t>
  </si>
  <si>
    <t xml:space="preserve">     Director Ejecutivo</t>
  </si>
  <si>
    <t>Al 30 de ABRIL de 2023</t>
  </si>
  <si>
    <t>Al 30 de JUNIO de 2023</t>
  </si>
  <si>
    <t>Al 30 de MAYO de 2023</t>
  </si>
  <si>
    <t>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</si>
</sst>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31F2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231F20"/>
      <name val="Times New Roman"/>
      <family val="1"/>
    </font>
    <font>
      <u/>
      <sz val="11"/>
      <color theme="1"/>
      <name val="Calibri"/>
      <family val="2"/>
      <scheme val="minor"/>
    </font>
    <font>
      <b/>
      <u/>
      <sz val="11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4" fontId="0" fillId="0" borderId="0" xfId="0" applyNumberFormat="1" applyAlignment="1">
      <alignment horizontal="right"/>
    </xf>
    <xf numFmtId="43" fontId="0" fillId="0" borderId="0" xfId="1" applyFont="1"/>
    <xf numFmtId="4" fontId="0" fillId="0" borderId="0" xfId="0" applyNumberFormat="1"/>
    <xf numFmtId="4" fontId="2" fillId="0" borderId="1" xfId="0" applyNumberFormat="1" applyFont="1" applyBorder="1"/>
    <xf numFmtId="164" fontId="0" fillId="0" borderId="0" xfId="0" applyNumberFormat="1"/>
    <xf numFmtId="4" fontId="6" fillId="0" borderId="0" xfId="0" applyNumberFormat="1" applyFont="1"/>
    <xf numFmtId="43" fontId="3" fillId="0" borderId="2" xfId="1" applyFont="1" applyBorder="1" applyAlignment="1">
      <alignment horizontal="center" wrapText="1"/>
    </xf>
    <xf numFmtId="43" fontId="0" fillId="0" borderId="0" xfId="0" applyNumberFormat="1"/>
    <xf numFmtId="43" fontId="7" fillId="0" borderId="0" xfId="1" applyFont="1" applyAlignment="1">
      <alignment horizontal="center" wrapText="1"/>
    </xf>
    <xf numFmtId="43" fontId="3" fillId="0" borderId="2" xfId="0" applyNumberFormat="1" applyFont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varg\Desktop\ESTADO%20RENDIMIENTO%20MAYO%202023.xlsx" TargetMode="External"/><Relationship Id="rId1" Type="http://schemas.openxmlformats.org/officeDocument/2006/relationships/externalLinkPath" Target="ESTADO%20RENDIMIENTO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Situación"/>
      <sheetName val="Estado de Situación "/>
      <sheetName val="Est. de Rendimiento Fin"/>
      <sheetName val="Est. de Rendimiento Fin (2)"/>
      <sheetName val="Est. de Rendimiento Fin (4)"/>
      <sheetName val="Est. de Rendimiento DICIEMB (2)"/>
      <sheetName val="Est. de Rendimiento DICIEMB (3)"/>
      <sheetName val="Est. de Rendimiento enero"/>
      <sheetName val="Est. de Rendimiento febrero"/>
      <sheetName val="Est. de Rendimiento marzo"/>
      <sheetName val="Est. de Rendimiento abril"/>
      <sheetName val="Est. de Rendimiento MAYO"/>
      <sheetName val="Est. de Rendimiento JUNIO"/>
      <sheetName val="Est. de Rendimiento JUlio"/>
      <sheetName val="Flujo de Efectivo"/>
      <sheetName val="Cambio del Patrimonio"/>
      <sheetName val="NOTA MOB Y DE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">
          <cell r="J25">
            <v>-141906.71999999881</v>
          </cell>
        </row>
      </sheetData>
      <sheetData sheetId="13">
        <row r="7">
          <cell r="N7">
            <v>26144559</v>
          </cell>
        </row>
        <row r="25">
          <cell r="N25">
            <v>2824697.2800000012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82CA4-56CB-4278-BFCD-1E03966253E7}">
  <dimension ref="A1:E50"/>
  <sheetViews>
    <sheetView workbookViewId="0">
      <selection activeCell="J35" sqref="J35"/>
    </sheetView>
  </sheetViews>
  <sheetFormatPr baseColWidth="10" defaultRowHeight="15" x14ac:dyDescent="0.25"/>
  <cols>
    <col min="2" max="2" width="48.28515625" customWidth="1"/>
    <col min="3" max="3" width="20.85546875" customWidth="1"/>
    <col min="4" max="4" width="14.140625" bestFit="1" customWidth="1"/>
    <col min="5" max="5" width="17.28515625" bestFit="1" customWidth="1"/>
  </cols>
  <sheetData>
    <row r="1" spans="1:5" x14ac:dyDescent="0.25">
      <c r="A1" s="20"/>
      <c r="B1" s="20"/>
      <c r="C1" s="20"/>
      <c r="D1" s="20"/>
    </row>
    <row r="2" spans="1:5" x14ac:dyDescent="0.25">
      <c r="A2" s="21" t="s">
        <v>0</v>
      </c>
      <c r="B2" s="21"/>
      <c r="C2" s="21"/>
      <c r="D2" s="21"/>
    </row>
    <row r="3" spans="1:5" x14ac:dyDescent="0.25">
      <c r="A3" s="21" t="s">
        <v>1</v>
      </c>
      <c r="B3" s="21"/>
      <c r="C3" s="21"/>
      <c r="D3" s="21"/>
    </row>
    <row r="4" spans="1:5" x14ac:dyDescent="0.25">
      <c r="A4" s="21" t="s">
        <v>2</v>
      </c>
      <c r="B4" s="21"/>
      <c r="C4" s="21"/>
      <c r="D4" s="21"/>
    </row>
    <row r="5" spans="1:5" x14ac:dyDescent="0.25">
      <c r="A5" s="1"/>
      <c r="B5" s="1"/>
      <c r="C5" s="2"/>
      <c r="D5" s="1"/>
    </row>
    <row r="6" spans="1:5" ht="15.75" x14ac:dyDescent="0.25">
      <c r="B6" s="3"/>
      <c r="C6" s="4">
        <v>2023</v>
      </c>
    </row>
    <row r="7" spans="1:5" x14ac:dyDescent="0.25">
      <c r="B7" s="5" t="s">
        <v>3</v>
      </c>
    </row>
    <row r="8" spans="1:5" x14ac:dyDescent="0.25">
      <c r="B8" s="5" t="s">
        <v>4</v>
      </c>
    </row>
    <row r="9" spans="1:5" x14ac:dyDescent="0.25">
      <c r="B9" s="6" t="s">
        <v>5</v>
      </c>
      <c r="C9" s="7">
        <v>26231502</v>
      </c>
      <c r="D9" s="8"/>
      <c r="E9" s="8"/>
    </row>
    <row r="10" spans="1:5" x14ac:dyDescent="0.25">
      <c r="B10" s="6" t="s">
        <v>6</v>
      </c>
      <c r="C10" s="9">
        <v>617026</v>
      </c>
    </row>
    <row r="11" spans="1:5" x14ac:dyDescent="0.25">
      <c r="B11" s="6" t="s">
        <v>7</v>
      </c>
      <c r="C11" s="9">
        <f>242939.73+152672.83</f>
        <v>395612.56</v>
      </c>
      <c r="D11" s="9"/>
      <c r="E11" s="8"/>
    </row>
    <row r="12" spans="1:5" ht="15.75" thickBot="1" x14ac:dyDescent="0.3">
      <c r="B12" s="5" t="s">
        <v>8</v>
      </c>
      <c r="C12" s="10">
        <f>SUM(C9:C11)</f>
        <v>27244140.559999999</v>
      </c>
    </row>
    <row r="13" spans="1:5" ht="15.75" thickTop="1" x14ac:dyDescent="0.25">
      <c r="B13" s="5"/>
    </row>
    <row r="14" spans="1:5" x14ac:dyDescent="0.25">
      <c r="B14" s="5" t="s">
        <v>9</v>
      </c>
    </row>
    <row r="15" spans="1:5" x14ac:dyDescent="0.25">
      <c r="B15" s="6" t="s">
        <v>10</v>
      </c>
      <c r="C15" s="9">
        <v>99430222.320000008</v>
      </c>
      <c r="E15" s="11"/>
    </row>
    <row r="16" spans="1:5" x14ac:dyDescent="0.25">
      <c r="B16" s="5" t="s">
        <v>11</v>
      </c>
      <c r="C16" s="12">
        <f>+C15</f>
        <v>99430222.320000008</v>
      </c>
    </row>
    <row r="17" spans="2:5" x14ac:dyDescent="0.25">
      <c r="B17" s="5"/>
    </row>
    <row r="18" spans="2:5" ht="15.75" thickBot="1" x14ac:dyDescent="0.3">
      <c r="B18" s="5" t="s">
        <v>12</v>
      </c>
      <c r="C18" s="13">
        <f>+C12+C16</f>
        <v>126674362.88000001</v>
      </c>
    </row>
    <row r="19" spans="2:5" ht="15.75" thickTop="1" x14ac:dyDescent="0.25">
      <c r="B19" s="5"/>
    </row>
    <row r="20" spans="2:5" x14ac:dyDescent="0.25">
      <c r="B20" s="5" t="s">
        <v>13</v>
      </c>
    </row>
    <row r="21" spans="2:5" x14ac:dyDescent="0.25">
      <c r="B21" s="22" t="s">
        <v>14</v>
      </c>
    </row>
    <row r="22" spans="2:5" x14ac:dyDescent="0.25">
      <c r="B22" s="22"/>
    </row>
    <row r="23" spans="2:5" x14ac:dyDescent="0.25">
      <c r="B23" s="6" t="s">
        <v>15</v>
      </c>
      <c r="C23" s="9">
        <v>345191.51</v>
      </c>
      <c r="E23" s="14"/>
    </row>
    <row r="24" spans="2:5" x14ac:dyDescent="0.25">
      <c r="B24" s="6" t="s">
        <v>16</v>
      </c>
      <c r="C24" s="12">
        <v>128600</v>
      </c>
    </row>
    <row r="25" spans="2:5" x14ac:dyDescent="0.25">
      <c r="B25" s="5" t="s">
        <v>17</v>
      </c>
      <c r="C25" s="15">
        <f>SUM(C23:C24)</f>
        <v>473791.51</v>
      </c>
    </row>
    <row r="26" spans="2:5" x14ac:dyDescent="0.25">
      <c r="B26" s="5"/>
    </row>
    <row r="27" spans="2:5" x14ac:dyDescent="0.25">
      <c r="B27" s="5"/>
    </row>
    <row r="28" spans="2:5" ht="15.75" thickBot="1" x14ac:dyDescent="0.3">
      <c r="B28" s="5" t="s">
        <v>18</v>
      </c>
      <c r="C28" s="16">
        <f>+C25</f>
        <v>473791.51</v>
      </c>
    </row>
    <row r="29" spans="2:5" ht="15.75" thickTop="1" x14ac:dyDescent="0.25">
      <c r="B29" s="5"/>
    </row>
    <row r="30" spans="2:5" x14ac:dyDescent="0.25">
      <c r="B30" s="5" t="s">
        <v>19</v>
      </c>
      <c r="E30" s="14"/>
    </row>
    <row r="31" spans="2:5" x14ac:dyDescent="0.25">
      <c r="B31" s="6" t="s">
        <v>20</v>
      </c>
      <c r="C31" s="9">
        <v>4535368.76</v>
      </c>
    </row>
    <row r="32" spans="2:5" x14ac:dyDescent="0.25">
      <c r="B32" s="6" t="s">
        <v>21</v>
      </c>
      <c r="C32" s="9">
        <v>1392187.14</v>
      </c>
    </row>
    <row r="33" spans="2:5" x14ac:dyDescent="0.25">
      <c r="B33" s="6" t="s">
        <v>22</v>
      </c>
      <c r="C33" s="9">
        <v>120273015.47</v>
      </c>
      <c r="E33" s="9"/>
    </row>
    <row r="34" spans="2:5" x14ac:dyDescent="0.25">
      <c r="B34" s="5" t="s">
        <v>23</v>
      </c>
      <c r="C34" s="15">
        <f>+SUM(C31:C33)</f>
        <v>126200571.37</v>
      </c>
      <c r="E34" s="14"/>
    </row>
    <row r="36" spans="2:5" ht="15.75" thickBot="1" x14ac:dyDescent="0.3">
      <c r="B36" s="5" t="s">
        <v>24</v>
      </c>
      <c r="C36" s="13">
        <f>SUM(C28+C34)</f>
        <v>126674362.88000001</v>
      </c>
      <c r="E36" s="14"/>
    </row>
    <row r="37" spans="2:5" ht="15.75" thickTop="1" x14ac:dyDescent="0.25"/>
    <row r="38" spans="2:5" x14ac:dyDescent="0.25">
      <c r="E38" s="14"/>
    </row>
    <row r="43" spans="2:5" x14ac:dyDescent="0.25">
      <c r="B43" s="17" t="s">
        <v>25</v>
      </c>
      <c r="C43" s="17" t="s">
        <v>26</v>
      </c>
      <c r="E43" t="s">
        <v>27</v>
      </c>
    </row>
    <row r="44" spans="2:5" x14ac:dyDescent="0.25">
      <c r="B44" t="s">
        <v>28</v>
      </c>
      <c r="C44" t="s">
        <v>29</v>
      </c>
    </row>
    <row r="49" spans="2:3" x14ac:dyDescent="0.25">
      <c r="B49" s="23" t="s">
        <v>30</v>
      </c>
      <c r="C49" s="23"/>
    </row>
    <row r="50" spans="2:3" x14ac:dyDescent="0.25">
      <c r="B50" s="19" t="s">
        <v>31</v>
      </c>
      <c r="C50" s="19"/>
    </row>
  </sheetData>
  <mergeCells count="7">
    <mergeCell ref="B50:C50"/>
    <mergeCell ref="A1:D1"/>
    <mergeCell ref="A2:D2"/>
    <mergeCell ref="A3:D3"/>
    <mergeCell ref="A4:D4"/>
    <mergeCell ref="B21:B22"/>
    <mergeCell ref="B49:C4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3C933-C653-4269-97AD-3E04C8AEF5E4}">
  <dimension ref="A1:H51"/>
  <sheetViews>
    <sheetView zoomScaleNormal="100" workbookViewId="0">
      <selection activeCell="J34" sqref="J34"/>
    </sheetView>
  </sheetViews>
  <sheetFormatPr baseColWidth="10" defaultRowHeight="15" x14ac:dyDescent="0.25"/>
  <cols>
    <col min="2" max="2" width="47.42578125" customWidth="1"/>
    <col min="3" max="3" width="20.85546875" customWidth="1"/>
    <col min="4" max="4" width="14.140625" bestFit="1" customWidth="1"/>
    <col min="5" max="5" width="17.28515625" bestFit="1" customWidth="1"/>
  </cols>
  <sheetData>
    <row r="1" spans="1:5" x14ac:dyDescent="0.25">
      <c r="A1" s="20"/>
      <c r="B1" s="20"/>
      <c r="C1" s="20"/>
      <c r="D1" s="20"/>
    </row>
    <row r="2" spans="1:5" x14ac:dyDescent="0.25">
      <c r="A2" s="18"/>
      <c r="B2" s="18"/>
      <c r="C2" s="18"/>
      <c r="D2" s="18"/>
    </row>
    <row r="3" spans="1:5" x14ac:dyDescent="0.25">
      <c r="A3" s="18"/>
      <c r="B3" s="18"/>
      <c r="C3" s="18"/>
      <c r="D3" s="18"/>
    </row>
    <row r="4" spans="1:5" x14ac:dyDescent="0.25">
      <c r="A4" s="18"/>
      <c r="B4" s="18"/>
      <c r="C4" s="18"/>
      <c r="D4" s="18"/>
    </row>
    <row r="5" spans="1:5" x14ac:dyDescent="0.25">
      <c r="A5" s="21" t="s">
        <v>0</v>
      </c>
      <c r="B5" s="21"/>
      <c r="C5" s="21"/>
      <c r="D5" s="21"/>
    </row>
    <row r="6" spans="1:5" x14ac:dyDescent="0.25">
      <c r="A6" s="21" t="s">
        <v>32</v>
      </c>
      <c r="B6" s="21"/>
      <c r="C6" s="21"/>
      <c r="D6" s="21"/>
    </row>
    <row r="7" spans="1:5" x14ac:dyDescent="0.25">
      <c r="A7" s="21" t="s">
        <v>2</v>
      </c>
      <c r="B7" s="21"/>
      <c r="C7" s="21"/>
      <c r="D7" s="21"/>
    </row>
    <row r="8" spans="1:5" x14ac:dyDescent="0.25">
      <c r="A8" s="1"/>
      <c r="B8" s="1"/>
      <c r="C8" s="2"/>
      <c r="D8" s="1"/>
    </row>
    <row r="9" spans="1:5" ht="15.75" x14ac:dyDescent="0.25">
      <c r="B9" s="3"/>
      <c r="C9" s="4">
        <v>2023</v>
      </c>
    </row>
    <row r="10" spans="1:5" x14ac:dyDescent="0.25">
      <c r="B10" s="5" t="s">
        <v>3</v>
      </c>
    </row>
    <row r="11" spans="1:5" x14ac:dyDescent="0.25">
      <c r="B11" s="5" t="s">
        <v>4</v>
      </c>
    </row>
    <row r="12" spans="1:5" x14ac:dyDescent="0.25">
      <c r="B12" s="6" t="s">
        <v>5</v>
      </c>
      <c r="C12" s="7">
        <v>26274294</v>
      </c>
      <c r="D12" s="8"/>
      <c r="E12" s="8"/>
    </row>
    <row r="13" spans="1:5" x14ac:dyDescent="0.25">
      <c r="B13" s="6" t="s">
        <v>6</v>
      </c>
      <c r="C13" s="9">
        <v>1032647</v>
      </c>
    </row>
    <row r="14" spans="1:5" x14ac:dyDescent="0.25">
      <c r="B14" s="6" t="s">
        <v>7</v>
      </c>
      <c r="C14" s="9">
        <v>253245.17</v>
      </c>
      <c r="D14" s="9"/>
      <c r="E14" s="8"/>
    </row>
    <row r="15" spans="1:5" ht="15.75" thickBot="1" x14ac:dyDescent="0.3">
      <c r="B15" s="5" t="s">
        <v>8</v>
      </c>
      <c r="C15" s="10">
        <f>SUM(C12:C14)</f>
        <v>27560186.170000002</v>
      </c>
    </row>
    <row r="16" spans="1:5" ht="15.75" thickTop="1" x14ac:dyDescent="0.25">
      <c r="B16" s="5"/>
    </row>
    <row r="17" spans="2:8" x14ac:dyDescent="0.25">
      <c r="B17" s="5" t="s">
        <v>9</v>
      </c>
    </row>
    <row r="18" spans="2:8" x14ac:dyDescent="0.25">
      <c r="B18" s="6" t="s">
        <v>10</v>
      </c>
      <c r="C18" s="9">
        <v>99430222.320000008</v>
      </c>
      <c r="E18" s="11"/>
    </row>
    <row r="19" spans="2:8" x14ac:dyDescent="0.25">
      <c r="B19" s="5" t="s">
        <v>11</v>
      </c>
      <c r="C19" s="12">
        <f>+C18</f>
        <v>99430222.320000008</v>
      </c>
    </row>
    <row r="20" spans="2:8" x14ac:dyDescent="0.25">
      <c r="B20" s="5"/>
    </row>
    <row r="21" spans="2:8" ht="15.75" thickBot="1" x14ac:dyDescent="0.3">
      <c r="B21" s="5" t="s">
        <v>12</v>
      </c>
      <c r="C21" s="13">
        <f>+C15+C19</f>
        <v>126990408.49000001</v>
      </c>
    </row>
    <row r="22" spans="2:8" ht="15.75" thickTop="1" x14ac:dyDescent="0.25">
      <c r="B22" s="5"/>
    </row>
    <row r="23" spans="2:8" x14ac:dyDescent="0.25">
      <c r="B23" s="5" t="s">
        <v>13</v>
      </c>
    </row>
    <row r="24" spans="2:8" x14ac:dyDescent="0.25">
      <c r="B24" s="22" t="s">
        <v>14</v>
      </c>
    </row>
    <row r="25" spans="2:8" x14ac:dyDescent="0.25">
      <c r="B25" s="22"/>
    </row>
    <row r="26" spans="2:8" x14ac:dyDescent="0.25">
      <c r="B26" s="6" t="s">
        <v>15</v>
      </c>
      <c r="C26" s="9">
        <v>365430.13</v>
      </c>
      <c r="E26" s="14"/>
    </row>
    <row r="27" spans="2:8" x14ac:dyDescent="0.25">
      <c r="B27" s="6" t="s">
        <v>16</v>
      </c>
      <c r="C27" s="12">
        <v>92575.65</v>
      </c>
    </row>
    <row r="28" spans="2:8" x14ac:dyDescent="0.25">
      <c r="B28" s="5" t="s">
        <v>17</v>
      </c>
      <c r="C28" s="15">
        <f>SUM(C26:C27)</f>
        <v>458005.78</v>
      </c>
    </row>
    <row r="29" spans="2:8" x14ac:dyDescent="0.25">
      <c r="B29" s="5"/>
    </row>
    <row r="30" spans="2:8" x14ac:dyDescent="0.25">
      <c r="B30" s="5"/>
    </row>
    <row r="31" spans="2:8" ht="15.75" thickBot="1" x14ac:dyDescent="0.3">
      <c r="B31" s="5" t="s">
        <v>18</v>
      </c>
      <c r="C31" s="16">
        <f>+C28</f>
        <v>458005.78</v>
      </c>
      <c r="H31" s="8"/>
    </row>
    <row r="32" spans="2:8" ht="15.75" thickTop="1" x14ac:dyDescent="0.25">
      <c r="B32" s="5"/>
      <c r="E32" s="14"/>
      <c r="H32" s="8"/>
    </row>
    <row r="33" spans="2:8" x14ac:dyDescent="0.25">
      <c r="B33" s="5" t="s">
        <v>19</v>
      </c>
      <c r="E33" s="14"/>
      <c r="H33" s="14"/>
    </row>
    <row r="34" spans="2:8" x14ac:dyDescent="0.25">
      <c r="B34" s="6" t="s">
        <v>20</v>
      </c>
      <c r="C34" s="9">
        <v>4535368.76</v>
      </c>
    </row>
    <row r="35" spans="2:8" x14ac:dyDescent="0.25">
      <c r="B35" s="6" t="s">
        <v>21</v>
      </c>
      <c r="C35" s="9">
        <v>581267.28</v>
      </c>
      <c r="E35" s="14"/>
    </row>
    <row r="36" spans="2:8" x14ac:dyDescent="0.25">
      <c r="B36" s="6" t="s">
        <v>22</v>
      </c>
      <c r="C36" s="9">
        <v>121415766.67</v>
      </c>
      <c r="E36" s="9"/>
    </row>
    <row r="37" spans="2:8" x14ac:dyDescent="0.25">
      <c r="B37" s="5" t="s">
        <v>23</v>
      </c>
      <c r="C37" s="15">
        <f>+SUM(C34:C36)</f>
        <v>126532402.71000001</v>
      </c>
      <c r="E37" s="14"/>
    </row>
    <row r="38" spans="2:8" x14ac:dyDescent="0.25">
      <c r="E38" s="14"/>
    </row>
    <row r="39" spans="2:8" ht="15.75" thickBot="1" x14ac:dyDescent="0.3">
      <c r="B39" s="5" t="s">
        <v>24</v>
      </c>
      <c r="C39" s="13">
        <f>SUM(C31+C37)</f>
        <v>126990408.49000001</v>
      </c>
      <c r="E39" s="14"/>
    </row>
    <row r="40" spans="2:8" ht="15.75" thickTop="1" x14ac:dyDescent="0.25">
      <c r="E40" s="14"/>
    </row>
    <row r="41" spans="2:8" x14ac:dyDescent="0.25">
      <c r="E41" s="14"/>
    </row>
    <row r="44" spans="2:8" x14ac:dyDescent="0.25">
      <c r="B44" s="17" t="s">
        <v>25</v>
      </c>
      <c r="C44" s="17" t="s">
        <v>26</v>
      </c>
      <c r="E44" t="s">
        <v>27</v>
      </c>
    </row>
    <row r="45" spans="2:8" x14ac:dyDescent="0.25">
      <c r="B45" t="s">
        <v>28</v>
      </c>
      <c r="C45" t="s">
        <v>29</v>
      </c>
    </row>
    <row r="48" spans="2:8" x14ac:dyDescent="0.25">
      <c r="B48" s="23" t="s">
        <v>30</v>
      </c>
      <c r="C48" s="23"/>
    </row>
    <row r="49" spans="2:3" x14ac:dyDescent="0.25">
      <c r="B49" s="19" t="s">
        <v>31</v>
      </c>
      <c r="C49" s="19"/>
    </row>
    <row r="50" spans="2:3" x14ac:dyDescent="0.25">
      <c r="B50" s="23"/>
      <c r="C50" s="23"/>
    </row>
    <row r="51" spans="2:3" x14ac:dyDescent="0.25">
      <c r="B51" s="19"/>
      <c r="C51" s="19"/>
    </row>
  </sheetData>
  <mergeCells count="9">
    <mergeCell ref="B51:C51"/>
    <mergeCell ref="B48:C48"/>
    <mergeCell ref="B49:C49"/>
    <mergeCell ref="A1:D1"/>
    <mergeCell ref="A5:D5"/>
    <mergeCell ref="A6:D6"/>
    <mergeCell ref="A7:D7"/>
    <mergeCell ref="B24:B25"/>
    <mergeCell ref="B50:C50"/>
  </mergeCells>
  <pageMargins left="0.7" right="0.7" top="0.75" bottom="0.75" header="0.3" footer="0.3"/>
  <pageSetup scale="91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C940-F042-4DDC-BB3E-54CD19498A4A}">
  <dimension ref="A1:H51"/>
  <sheetViews>
    <sheetView zoomScaleNormal="100" workbookViewId="0">
      <selection activeCell="J14" sqref="J14"/>
    </sheetView>
  </sheetViews>
  <sheetFormatPr baseColWidth="10" defaultRowHeight="15" x14ac:dyDescent="0.25"/>
  <cols>
    <col min="2" max="2" width="47.42578125" customWidth="1"/>
    <col min="3" max="3" width="20.85546875" customWidth="1"/>
    <col min="4" max="4" width="14.140625" bestFit="1" customWidth="1"/>
    <col min="5" max="5" width="17.28515625" bestFit="1" customWidth="1"/>
    <col min="6" max="8" width="15.140625" bestFit="1" customWidth="1"/>
  </cols>
  <sheetData>
    <row r="1" spans="1:6" x14ac:dyDescent="0.25">
      <c r="A1" s="20"/>
      <c r="B1" s="20"/>
      <c r="C1" s="20"/>
      <c r="D1" s="20"/>
    </row>
    <row r="2" spans="1:6" x14ac:dyDescent="0.25">
      <c r="A2" s="18"/>
      <c r="B2" s="18"/>
      <c r="C2" s="18"/>
      <c r="D2" s="18"/>
    </row>
    <row r="3" spans="1:6" x14ac:dyDescent="0.25">
      <c r="A3" s="18"/>
      <c r="B3" s="18"/>
      <c r="C3" s="18"/>
      <c r="D3" s="18"/>
    </row>
    <row r="4" spans="1:6" x14ac:dyDescent="0.25">
      <c r="A4" s="18"/>
      <c r="B4" s="18"/>
      <c r="C4" s="18"/>
      <c r="D4" s="18"/>
    </row>
    <row r="5" spans="1:6" x14ac:dyDescent="0.25">
      <c r="A5" s="21" t="s">
        <v>0</v>
      </c>
      <c r="B5" s="21"/>
      <c r="C5" s="21"/>
      <c r="D5" s="21"/>
    </row>
    <row r="6" spans="1:6" x14ac:dyDescent="0.25">
      <c r="A6" s="21" t="s">
        <v>33</v>
      </c>
      <c r="B6" s="21"/>
      <c r="C6" s="21"/>
      <c r="D6" s="21"/>
    </row>
    <row r="7" spans="1:6" x14ac:dyDescent="0.25">
      <c r="A7" s="21" t="s">
        <v>2</v>
      </c>
      <c r="B7" s="21"/>
      <c r="C7" s="21"/>
      <c r="D7" s="21"/>
    </row>
    <row r="8" spans="1:6" x14ac:dyDescent="0.25">
      <c r="A8" s="1"/>
      <c r="B8" s="1"/>
      <c r="C8" s="2"/>
      <c r="D8" s="1"/>
    </row>
    <row r="9" spans="1:6" ht="15.75" x14ac:dyDescent="0.25">
      <c r="B9" s="3"/>
      <c r="C9" s="4">
        <v>2023</v>
      </c>
    </row>
    <row r="10" spans="1:6" x14ac:dyDescent="0.25">
      <c r="B10" s="5" t="s">
        <v>3</v>
      </c>
    </row>
    <row r="11" spans="1:6" x14ac:dyDescent="0.25">
      <c r="B11" s="5" t="s">
        <v>4</v>
      </c>
    </row>
    <row r="12" spans="1:6" x14ac:dyDescent="0.25">
      <c r="B12" s="6" t="s">
        <v>5</v>
      </c>
      <c r="C12" s="7">
        <v>22272509</v>
      </c>
      <c r="D12" s="8"/>
      <c r="E12" s="8"/>
      <c r="F12" s="14"/>
    </row>
    <row r="13" spans="1:6" x14ac:dyDescent="0.25">
      <c r="B13" s="6" t="s">
        <v>6</v>
      </c>
      <c r="C13" s="9">
        <v>783072</v>
      </c>
    </row>
    <row r="14" spans="1:6" x14ac:dyDescent="0.25">
      <c r="B14" s="6" t="s">
        <v>7</v>
      </c>
      <c r="C14" s="9">
        <f>268613.15+101739.77</f>
        <v>370352.92000000004</v>
      </c>
      <c r="D14" s="9"/>
      <c r="E14" s="8"/>
    </row>
    <row r="15" spans="1:6" ht="15.75" thickBot="1" x14ac:dyDescent="0.3">
      <c r="B15" s="5" t="s">
        <v>8</v>
      </c>
      <c r="C15" s="10">
        <f>SUM(C12:C14)</f>
        <v>23425933.920000002</v>
      </c>
    </row>
    <row r="16" spans="1:6" ht="15.75" thickTop="1" x14ac:dyDescent="0.25">
      <c r="B16" s="5"/>
    </row>
    <row r="17" spans="2:8" x14ac:dyDescent="0.25">
      <c r="B17" s="5" t="s">
        <v>9</v>
      </c>
    </row>
    <row r="18" spans="2:8" x14ac:dyDescent="0.25">
      <c r="B18" s="6" t="s">
        <v>10</v>
      </c>
      <c r="C18" s="9">
        <v>104019422.31999999</v>
      </c>
      <c r="E18" s="11"/>
    </row>
    <row r="19" spans="2:8" x14ac:dyDescent="0.25">
      <c r="B19" s="5" t="s">
        <v>11</v>
      </c>
      <c r="C19" s="12">
        <f>+C18</f>
        <v>104019422.31999999</v>
      </c>
    </row>
    <row r="20" spans="2:8" x14ac:dyDescent="0.25">
      <c r="B20" s="5"/>
    </row>
    <row r="21" spans="2:8" ht="15.75" thickBot="1" x14ac:dyDescent="0.3">
      <c r="B21" s="5" t="s">
        <v>12</v>
      </c>
      <c r="C21" s="13">
        <f>+C15+C19</f>
        <v>127445356.23999999</v>
      </c>
    </row>
    <row r="22" spans="2:8" ht="15.75" thickTop="1" x14ac:dyDescent="0.25">
      <c r="B22" s="5"/>
    </row>
    <row r="23" spans="2:8" x14ac:dyDescent="0.25">
      <c r="B23" s="5" t="s">
        <v>13</v>
      </c>
    </row>
    <row r="24" spans="2:8" x14ac:dyDescent="0.25">
      <c r="B24" s="22" t="s">
        <v>14</v>
      </c>
    </row>
    <row r="25" spans="2:8" x14ac:dyDescent="0.25">
      <c r="B25" s="22"/>
      <c r="G25" s="8"/>
    </row>
    <row r="26" spans="2:8" x14ac:dyDescent="0.25">
      <c r="B26" s="6" t="s">
        <v>15</v>
      </c>
      <c r="C26" s="9">
        <v>3738625.63</v>
      </c>
      <c r="E26" s="14"/>
      <c r="F26" s="8"/>
      <c r="H26" s="14"/>
    </row>
    <row r="27" spans="2:8" x14ac:dyDescent="0.25">
      <c r="B27" s="6" t="s">
        <v>16</v>
      </c>
      <c r="C27" s="12">
        <v>158155.49</v>
      </c>
      <c r="E27" s="14"/>
      <c r="F27" s="8"/>
      <c r="G27" s="8"/>
    </row>
    <row r="28" spans="2:8" x14ac:dyDescent="0.25">
      <c r="B28" s="5" t="s">
        <v>17</v>
      </c>
      <c r="C28" s="15">
        <f>SUM(C26:C27)</f>
        <v>3896781.12</v>
      </c>
      <c r="F28" s="8"/>
      <c r="H28" s="14"/>
    </row>
    <row r="29" spans="2:8" x14ac:dyDescent="0.25">
      <c r="B29" s="5"/>
      <c r="H29" s="14"/>
    </row>
    <row r="30" spans="2:8" x14ac:dyDescent="0.25">
      <c r="B30" s="5"/>
    </row>
    <row r="31" spans="2:8" ht="15.75" thickBot="1" x14ac:dyDescent="0.3">
      <c r="B31" s="5" t="s">
        <v>18</v>
      </c>
      <c r="C31" s="16">
        <f>+C28</f>
        <v>3896781.12</v>
      </c>
      <c r="H31" s="8"/>
    </row>
    <row r="32" spans="2:8" ht="15.75" thickTop="1" x14ac:dyDescent="0.25">
      <c r="B32" s="5"/>
      <c r="E32" s="14"/>
      <c r="H32" s="8"/>
    </row>
    <row r="33" spans="2:8" x14ac:dyDescent="0.25">
      <c r="B33" s="5" t="s">
        <v>19</v>
      </c>
      <c r="E33" s="14"/>
      <c r="F33" s="14"/>
      <c r="H33" s="14"/>
    </row>
    <row r="34" spans="2:8" x14ac:dyDescent="0.25">
      <c r="B34" s="6" t="s">
        <v>20</v>
      </c>
      <c r="C34" s="9">
        <v>4535368.76</v>
      </c>
    </row>
    <row r="35" spans="2:8" x14ac:dyDescent="0.25">
      <c r="B35" s="6" t="s">
        <v>21</v>
      </c>
      <c r="C35" s="9">
        <f>+'[1]Est. de Rendimiento JUNIO'!$J$25</f>
        <v>-141906.71999999881</v>
      </c>
      <c r="E35" s="14"/>
    </row>
    <row r="36" spans="2:8" x14ac:dyDescent="0.25">
      <c r="B36" s="6" t="s">
        <v>22</v>
      </c>
      <c r="C36" s="9">
        <v>119155113.08</v>
      </c>
      <c r="E36" s="9"/>
      <c r="F36" s="8"/>
    </row>
    <row r="37" spans="2:8" x14ac:dyDescent="0.25">
      <c r="B37" s="5" t="s">
        <v>23</v>
      </c>
      <c r="C37" s="15">
        <f>+SUM(C34:C36)</f>
        <v>123548575.12</v>
      </c>
      <c r="E37" s="14"/>
      <c r="G37" s="14"/>
    </row>
    <row r="38" spans="2:8" x14ac:dyDescent="0.25">
      <c r="E38" s="14"/>
    </row>
    <row r="39" spans="2:8" ht="15.75" thickBot="1" x14ac:dyDescent="0.3">
      <c r="B39" s="5" t="s">
        <v>24</v>
      </c>
      <c r="C39" s="13">
        <f>SUM(C31+C37)</f>
        <v>127445356.24000001</v>
      </c>
      <c r="E39" s="14"/>
      <c r="G39" s="14"/>
    </row>
    <row r="40" spans="2:8" ht="15.75" thickTop="1" x14ac:dyDescent="0.25">
      <c r="E40" s="14"/>
      <c r="F40" s="14"/>
      <c r="G40" s="14"/>
    </row>
    <row r="41" spans="2:8" x14ac:dyDescent="0.25">
      <c r="E41" s="14"/>
    </row>
    <row r="44" spans="2:8" x14ac:dyDescent="0.25">
      <c r="B44" s="17" t="s">
        <v>25</v>
      </c>
      <c r="C44" s="17" t="s">
        <v>26</v>
      </c>
      <c r="E44" t="s">
        <v>27</v>
      </c>
    </row>
    <row r="45" spans="2:8" x14ac:dyDescent="0.25">
      <c r="B45" t="s">
        <v>28</v>
      </c>
      <c r="C45" t="s">
        <v>29</v>
      </c>
    </row>
    <row r="48" spans="2:8" x14ac:dyDescent="0.25">
      <c r="B48" s="23" t="s">
        <v>30</v>
      </c>
      <c r="C48" s="23"/>
    </row>
    <row r="49" spans="2:3" x14ac:dyDescent="0.25">
      <c r="B49" s="19" t="s">
        <v>31</v>
      </c>
      <c r="C49" s="19"/>
    </row>
    <row r="50" spans="2:3" x14ac:dyDescent="0.25">
      <c r="B50" s="23"/>
      <c r="C50" s="23"/>
    </row>
    <row r="51" spans="2:3" x14ac:dyDescent="0.25">
      <c r="B51" s="19"/>
      <c r="C51" s="19"/>
    </row>
  </sheetData>
  <mergeCells count="9">
    <mergeCell ref="B49:C49"/>
    <mergeCell ref="B50:C50"/>
    <mergeCell ref="B51:C51"/>
    <mergeCell ref="A1:D1"/>
    <mergeCell ref="A5:D5"/>
    <mergeCell ref="A6:D6"/>
    <mergeCell ref="A7:D7"/>
    <mergeCell ref="B24:B25"/>
    <mergeCell ref="B48:C48"/>
  </mergeCells>
  <pageMargins left="0.7" right="0.7" top="0.75" bottom="0.75" header="0.3" footer="0.3"/>
  <pageSetup scale="91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C6A10-7D59-47BB-9EEF-606EEDFC9C05}">
  <dimension ref="A1:G51"/>
  <sheetViews>
    <sheetView tabSelected="1" zoomScaleNormal="100" workbookViewId="0">
      <selection activeCell="G19" sqref="G19"/>
    </sheetView>
  </sheetViews>
  <sheetFormatPr baseColWidth="10" defaultRowHeight="15" x14ac:dyDescent="0.25"/>
  <cols>
    <col min="2" max="2" width="47.42578125" customWidth="1"/>
    <col min="3" max="3" width="20.85546875" customWidth="1"/>
    <col min="4" max="4" width="14.140625" bestFit="1" customWidth="1"/>
    <col min="5" max="5" width="17.28515625" bestFit="1" customWidth="1"/>
    <col min="6" max="7" width="15.140625" bestFit="1" customWidth="1"/>
  </cols>
  <sheetData>
    <row r="1" spans="1:6" x14ac:dyDescent="0.25">
      <c r="A1" s="20"/>
      <c r="B1" s="20"/>
      <c r="C1" s="20"/>
      <c r="D1" s="20"/>
    </row>
    <row r="2" spans="1:6" x14ac:dyDescent="0.25">
      <c r="A2" s="18"/>
      <c r="B2" s="18"/>
      <c r="C2" s="18"/>
      <c r="D2" s="18"/>
    </row>
    <row r="3" spans="1:6" x14ac:dyDescent="0.25">
      <c r="A3" s="18"/>
      <c r="B3" s="18"/>
      <c r="C3" s="18"/>
      <c r="D3" s="18"/>
    </row>
    <row r="4" spans="1:6" x14ac:dyDescent="0.25">
      <c r="A4" s="18"/>
      <c r="B4" s="18"/>
      <c r="C4" s="18"/>
      <c r="D4" s="18"/>
    </row>
    <row r="5" spans="1:6" x14ac:dyDescent="0.25">
      <c r="A5" s="21" t="s">
        <v>0</v>
      </c>
      <c r="B5" s="21"/>
      <c r="C5" s="21"/>
      <c r="D5" s="21"/>
    </row>
    <row r="6" spans="1:6" x14ac:dyDescent="0.25">
      <c r="A6" s="21" t="s">
        <v>35</v>
      </c>
      <c r="B6" s="21"/>
      <c r="C6" s="21"/>
      <c r="D6" s="21"/>
    </row>
    <row r="7" spans="1:6" x14ac:dyDescent="0.25">
      <c r="A7" s="21" t="s">
        <v>2</v>
      </c>
      <c r="B7" s="21"/>
      <c r="C7" s="21"/>
      <c r="D7" s="21"/>
    </row>
    <row r="8" spans="1:6" x14ac:dyDescent="0.25">
      <c r="A8" s="1"/>
      <c r="B8" s="1"/>
      <c r="C8" s="2"/>
      <c r="D8" s="1"/>
    </row>
    <row r="9" spans="1:6" ht="15.75" x14ac:dyDescent="0.25">
      <c r="B9" s="3"/>
      <c r="C9" s="4">
        <v>2023</v>
      </c>
    </row>
    <row r="10" spans="1:6" x14ac:dyDescent="0.25">
      <c r="B10" s="5" t="s">
        <v>3</v>
      </c>
    </row>
    <row r="11" spans="1:6" x14ac:dyDescent="0.25">
      <c r="B11" s="5" t="s">
        <v>4</v>
      </c>
    </row>
    <row r="12" spans="1:6" x14ac:dyDescent="0.25">
      <c r="B12" s="6" t="s">
        <v>5</v>
      </c>
      <c r="C12" s="7">
        <f>+'[1]Est. de Rendimiento JUlio'!$N$7</f>
        <v>26144559</v>
      </c>
      <c r="D12" s="8"/>
      <c r="E12" s="8"/>
      <c r="F12" s="14"/>
    </row>
    <row r="13" spans="1:6" x14ac:dyDescent="0.25">
      <c r="B13" s="6" t="s">
        <v>6</v>
      </c>
      <c r="C13" s="9">
        <v>2755449</v>
      </c>
    </row>
    <row r="14" spans="1:6" x14ac:dyDescent="0.25">
      <c r="B14" s="6" t="s">
        <v>7</v>
      </c>
      <c r="C14" s="9">
        <f>242592.46+78753.74</f>
        <v>321346.2</v>
      </c>
      <c r="D14" s="9"/>
      <c r="E14" s="8"/>
    </row>
    <row r="15" spans="1:6" ht="15.75" thickBot="1" x14ac:dyDescent="0.3">
      <c r="B15" s="5" t="s">
        <v>8</v>
      </c>
      <c r="C15" s="10">
        <f>SUM(C12:C14)</f>
        <v>29221354.199999999</v>
      </c>
    </row>
    <row r="16" spans="1:6" ht="15.75" thickTop="1" x14ac:dyDescent="0.25">
      <c r="B16" s="5"/>
    </row>
    <row r="17" spans="2:7" x14ac:dyDescent="0.25">
      <c r="B17" s="5" t="s">
        <v>9</v>
      </c>
    </row>
    <row r="18" spans="2:7" x14ac:dyDescent="0.25">
      <c r="B18" s="6" t="s">
        <v>10</v>
      </c>
      <c r="C18" s="9">
        <v>104019422.31999999</v>
      </c>
      <c r="E18" s="11"/>
    </row>
    <row r="19" spans="2:7" x14ac:dyDescent="0.25">
      <c r="B19" s="5" t="s">
        <v>11</v>
      </c>
      <c r="C19" s="12">
        <f>+C18</f>
        <v>104019422.31999999</v>
      </c>
    </row>
    <row r="20" spans="2:7" x14ac:dyDescent="0.25">
      <c r="B20" s="5"/>
    </row>
    <row r="21" spans="2:7" ht="15.75" thickBot="1" x14ac:dyDescent="0.3">
      <c r="B21" s="5" t="s">
        <v>12</v>
      </c>
      <c r="C21" s="13">
        <f>+C15+C19</f>
        <v>133240776.52</v>
      </c>
    </row>
    <row r="22" spans="2:7" ht="15.75" thickTop="1" x14ac:dyDescent="0.25">
      <c r="B22" s="5"/>
    </row>
    <row r="23" spans="2:7" x14ac:dyDescent="0.25">
      <c r="B23" s="5" t="s">
        <v>13</v>
      </c>
    </row>
    <row r="24" spans="2:7" x14ac:dyDescent="0.25">
      <c r="B24" s="22" t="s">
        <v>14</v>
      </c>
    </row>
    <row r="25" spans="2:7" x14ac:dyDescent="0.25">
      <c r="B25" s="22"/>
      <c r="G25" s="8"/>
    </row>
    <row r="26" spans="2:7" x14ac:dyDescent="0.25">
      <c r="B26" s="6" t="s">
        <v>15</v>
      </c>
      <c r="C26" s="9">
        <v>4540780.8899999997</v>
      </c>
      <c r="E26" s="14"/>
      <c r="F26" s="8"/>
    </row>
    <row r="27" spans="2:7" x14ac:dyDescent="0.25">
      <c r="B27" s="6" t="s">
        <v>16</v>
      </c>
      <c r="C27" s="12">
        <v>0</v>
      </c>
      <c r="E27" s="14"/>
      <c r="F27" s="8"/>
      <c r="G27" s="8"/>
    </row>
    <row r="28" spans="2:7" x14ac:dyDescent="0.25">
      <c r="B28" s="5" t="s">
        <v>17</v>
      </c>
      <c r="C28" s="15">
        <f>SUM(C26:C27)</f>
        <v>4540780.8899999997</v>
      </c>
      <c r="F28" s="8"/>
    </row>
    <row r="29" spans="2:7" x14ac:dyDescent="0.25">
      <c r="B29" s="5"/>
    </row>
    <row r="30" spans="2:7" x14ac:dyDescent="0.25">
      <c r="B30" s="5"/>
    </row>
    <row r="31" spans="2:7" ht="15.75" thickBot="1" x14ac:dyDescent="0.3">
      <c r="B31" s="5" t="s">
        <v>18</v>
      </c>
      <c r="C31" s="16">
        <f>+C28</f>
        <v>4540780.8899999997</v>
      </c>
      <c r="G31" s="14"/>
    </row>
    <row r="32" spans="2:7" ht="15.75" thickTop="1" x14ac:dyDescent="0.25">
      <c r="B32" s="5"/>
      <c r="E32" s="14"/>
      <c r="F32" s="14"/>
    </row>
    <row r="33" spans="2:7" x14ac:dyDescent="0.25">
      <c r="B33" s="5" t="s">
        <v>19</v>
      </c>
      <c r="E33" s="14"/>
      <c r="F33" s="14"/>
    </row>
    <row r="34" spans="2:7" x14ac:dyDescent="0.25">
      <c r="B34" s="6" t="s">
        <v>20</v>
      </c>
      <c r="C34" s="9">
        <v>4535368.76</v>
      </c>
      <c r="F34" s="14"/>
    </row>
    <row r="35" spans="2:7" x14ac:dyDescent="0.25">
      <c r="B35" s="6" t="s">
        <v>21</v>
      </c>
      <c r="C35" s="9">
        <f>+'[1]Est. de Rendimiento JUlio'!$N$25</f>
        <v>2824697.2800000012</v>
      </c>
      <c r="E35" s="14"/>
      <c r="G35" s="14"/>
    </row>
    <row r="36" spans="2:7" x14ac:dyDescent="0.25">
      <c r="B36" s="6" t="s">
        <v>22</v>
      </c>
      <c r="C36" s="9">
        <v>121339929.59</v>
      </c>
      <c r="E36" s="9"/>
      <c r="F36" s="8"/>
    </row>
    <row r="37" spans="2:7" x14ac:dyDescent="0.25">
      <c r="B37" s="5" t="s">
        <v>23</v>
      </c>
      <c r="C37" s="15">
        <f>+SUM(C34:C36)</f>
        <v>128699995.63000001</v>
      </c>
      <c r="E37" s="14"/>
      <c r="G37" s="14"/>
    </row>
    <row r="38" spans="2:7" x14ac:dyDescent="0.25">
      <c r="E38" s="14"/>
    </row>
    <row r="39" spans="2:7" ht="15.75" thickBot="1" x14ac:dyDescent="0.3">
      <c r="B39" s="5" t="s">
        <v>24</v>
      </c>
      <c r="C39" s="13">
        <f>SUM(C31+C37)</f>
        <v>133240776.52000001</v>
      </c>
      <c r="E39" s="14"/>
      <c r="G39" s="14"/>
    </row>
    <row r="40" spans="2:7" ht="15.75" thickTop="1" x14ac:dyDescent="0.25">
      <c r="E40" s="14"/>
      <c r="F40" s="14"/>
      <c r="G40" s="14"/>
    </row>
    <row r="41" spans="2:7" x14ac:dyDescent="0.25">
      <c r="E41" s="14"/>
    </row>
    <row r="44" spans="2:7" x14ac:dyDescent="0.25">
      <c r="B44" s="17" t="s">
        <v>25</v>
      </c>
      <c r="C44" s="17" t="s">
        <v>26</v>
      </c>
      <c r="E44" t="s">
        <v>27</v>
      </c>
    </row>
    <row r="45" spans="2:7" x14ac:dyDescent="0.25">
      <c r="B45" t="s">
        <v>28</v>
      </c>
      <c r="C45" t="s">
        <v>29</v>
      </c>
    </row>
    <row r="48" spans="2:7" x14ac:dyDescent="0.25">
      <c r="B48" s="23" t="s">
        <v>30</v>
      </c>
      <c r="C48" s="23"/>
    </row>
    <row r="49" spans="2:3" x14ac:dyDescent="0.25">
      <c r="B49" s="19" t="s">
        <v>31</v>
      </c>
      <c r="C49" s="19"/>
    </row>
    <row r="50" spans="2:3" x14ac:dyDescent="0.25">
      <c r="B50" s="23"/>
      <c r="C50" s="23"/>
    </row>
    <row r="51" spans="2:3" x14ac:dyDescent="0.25">
      <c r="B51" s="19"/>
      <c r="C51" s="19"/>
    </row>
  </sheetData>
  <mergeCells count="9">
    <mergeCell ref="B49:C49"/>
    <mergeCell ref="B50:C50"/>
    <mergeCell ref="B51:C51"/>
    <mergeCell ref="A1:D1"/>
    <mergeCell ref="A5:D5"/>
    <mergeCell ref="A6:D6"/>
    <mergeCell ref="A7:D7"/>
    <mergeCell ref="B24:B25"/>
    <mergeCell ref="B48:C48"/>
  </mergeCells>
  <pageMargins left="0.7" right="0.7" top="0.75" bottom="0.75" header="0.3" footer="0.3"/>
  <pageSetup scale="91" orientation="portrait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8A96-03BB-4015-BC39-1CCAA95A3510}">
  <dimension ref="A1:H51"/>
  <sheetViews>
    <sheetView zoomScaleNormal="100" workbookViewId="0">
      <selection activeCell="H7" sqref="H7"/>
    </sheetView>
  </sheetViews>
  <sheetFormatPr baseColWidth="10" defaultRowHeight="15" x14ac:dyDescent="0.25"/>
  <cols>
    <col min="2" max="2" width="47.42578125" customWidth="1"/>
    <col min="3" max="3" width="20.85546875" customWidth="1"/>
    <col min="4" max="4" width="14.140625" bestFit="1" customWidth="1"/>
    <col min="5" max="5" width="17.28515625" bestFit="1" customWidth="1"/>
    <col min="6" max="6" width="15.140625" bestFit="1" customWidth="1"/>
    <col min="8" max="8" width="15.140625" bestFit="1" customWidth="1"/>
  </cols>
  <sheetData>
    <row r="1" spans="1:5" x14ac:dyDescent="0.25">
      <c r="A1" s="20"/>
      <c r="B1" s="20"/>
      <c r="C1" s="20"/>
      <c r="D1" s="20"/>
    </row>
    <row r="2" spans="1:5" x14ac:dyDescent="0.25">
      <c r="A2" s="18"/>
      <c r="B2" s="18"/>
      <c r="C2" s="18"/>
      <c r="D2" s="18"/>
    </row>
    <row r="3" spans="1:5" x14ac:dyDescent="0.25">
      <c r="A3" s="18"/>
      <c r="B3" s="18"/>
      <c r="C3" s="18"/>
      <c r="D3" s="18"/>
    </row>
    <row r="4" spans="1:5" x14ac:dyDescent="0.25">
      <c r="A4" s="18"/>
      <c r="B4" s="18"/>
      <c r="C4" s="18"/>
      <c r="D4" s="18"/>
    </row>
    <row r="5" spans="1:5" x14ac:dyDescent="0.25">
      <c r="A5" s="21" t="s">
        <v>0</v>
      </c>
      <c r="B5" s="21"/>
      <c r="C5" s="21"/>
      <c r="D5" s="21"/>
    </row>
    <row r="6" spans="1:5" x14ac:dyDescent="0.25">
      <c r="A6" s="21" t="s">
        <v>34</v>
      </c>
      <c r="B6" s="21"/>
      <c r="C6" s="21"/>
      <c r="D6" s="21"/>
    </row>
    <row r="7" spans="1:5" x14ac:dyDescent="0.25">
      <c r="A7" s="21" t="s">
        <v>2</v>
      </c>
      <c r="B7" s="21"/>
      <c r="C7" s="21"/>
      <c r="D7" s="21"/>
    </row>
    <row r="8" spans="1:5" x14ac:dyDescent="0.25">
      <c r="A8" s="1"/>
      <c r="B8" s="1"/>
      <c r="C8" s="2"/>
      <c r="D8" s="1"/>
    </row>
    <row r="9" spans="1:5" ht="15.75" x14ac:dyDescent="0.25">
      <c r="B9" s="3"/>
      <c r="C9" s="4">
        <v>2023</v>
      </c>
    </row>
    <row r="10" spans="1:5" x14ac:dyDescent="0.25">
      <c r="B10" s="5" t="s">
        <v>3</v>
      </c>
    </row>
    <row r="11" spans="1:5" x14ac:dyDescent="0.25">
      <c r="B11" s="5" t="s">
        <v>4</v>
      </c>
    </row>
    <row r="12" spans="1:5" x14ac:dyDescent="0.25">
      <c r="B12" s="6" t="s">
        <v>5</v>
      </c>
      <c r="C12" s="7">
        <v>29587185</v>
      </c>
      <c r="D12" s="8"/>
      <c r="E12" s="8"/>
    </row>
    <row r="13" spans="1:5" x14ac:dyDescent="0.25">
      <c r="B13" s="6" t="s">
        <v>6</v>
      </c>
      <c r="C13" s="9">
        <v>617026</v>
      </c>
    </row>
    <row r="14" spans="1:5" x14ac:dyDescent="0.25">
      <c r="B14" s="6" t="s">
        <v>7</v>
      </c>
      <c r="C14" s="9">
        <v>239514.14</v>
      </c>
      <c r="D14" s="9"/>
      <c r="E14" s="8"/>
    </row>
    <row r="15" spans="1:5" ht="15.75" thickBot="1" x14ac:dyDescent="0.3">
      <c r="B15" s="5" t="s">
        <v>8</v>
      </c>
      <c r="C15" s="10">
        <f>SUM(C12:C14)</f>
        <v>30443725.140000001</v>
      </c>
    </row>
    <row r="16" spans="1:5" ht="15.75" thickTop="1" x14ac:dyDescent="0.25">
      <c r="B16" s="5"/>
    </row>
    <row r="17" spans="2:8" x14ac:dyDescent="0.25">
      <c r="B17" s="5" t="s">
        <v>9</v>
      </c>
    </row>
    <row r="18" spans="2:8" x14ac:dyDescent="0.25">
      <c r="B18" s="6" t="s">
        <v>10</v>
      </c>
      <c r="C18" s="9">
        <v>99430222.320000008</v>
      </c>
      <c r="E18" s="11"/>
    </row>
    <row r="19" spans="2:8" x14ac:dyDescent="0.25">
      <c r="B19" s="5" t="s">
        <v>11</v>
      </c>
      <c r="C19" s="12">
        <f>+C18</f>
        <v>99430222.320000008</v>
      </c>
    </row>
    <row r="20" spans="2:8" x14ac:dyDescent="0.25">
      <c r="B20" s="5"/>
    </row>
    <row r="21" spans="2:8" ht="15.75" thickBot="1" x14ac:dyDescent="0.3">
      <c r="B21" s="5" t="s">
        <v>12</v>
      </c>
      <c r="C21" s="13">
        <f>+C15+C19</f>
        <v>129873947.46000001</v>
      </c>
    </row>
    <row r="22" spans="2:8" ht="15.75" thickTop="1" x14ac:dyDescent="0.25">
      <c r="B22" s="5"/>
    </row>
    <row r="23" spans="2:8" x14ac:dyDescent="0.25">
      <c r="B23" s="5" t="s">
        <v>13</v>
      </c>
    </row>
    <row r="24" spans="2:8" x14ac:dyDescent="0.25">
      <c r="B24" s="22" t="s">
        <v>14</v>
      </c>
    </row>
    <row r="25" spans="2:8" x14ac:dyDescent="0.25">
      <c r="B25" s="22"/>
      <c r="G25" s="8"/>
    </row>
    <row r="26" spans="2:8" x14ac:dyDescent="0.25">
      <c r="B26" s="6" t="s">
        <v>15</v>
      </c>
      <c r="C26" s="9">
        <v>433584.57</v>
      </c>
      <c r="E26" s="14"/>
    </row>
    <row r="27" spans="2:8" x14ac:dyDescent="0.25">
      <c r="B27" s="6" t="s">
        <v>16</v>
      </c>
      <c r="C27" s="12">
        <v>91420.08</v>
      </c>
      <c r="E27" s="14"/>
    </row>
    <row r="28" spans="2:8" x14ac:dyDescent="0.25">
      <c r="B28" s="5" t="s">
        <v>17</v>
      </c>
      <c r="C28" s="15">
        <f>SUM(C26:C27)</f>
        <v>525004.65</v>
      </c>
    </row>
    <row r="29" spans="2:8" x14ac:dyDescent="0.25">
      <c r="B29" s="5"/>
    </row>
    <row r="30" spans="2:8" x14ac:dyDescent="0.25">
      <c r="B30" s="5"/>
    </row>
    <row r="31" spans="2:8" ht="15.75" thickBot="1" x14ac:dyDescent="0.3">
      <c r="B31" s="5" t="s">
        <v>18</v>
      </c>
      <c r="C31" s="16">
        <f>+C28</f>
        <v>525004.65</v>
      </c>
      <c r="H31" s="8"/>
    </row>
    <row r="32" spans="2:8" ht="15.75" thickTop="1" x14ac:dyDescent="0.25">
      <c r="B32" s="5"/>
      <c r="E32" s="14"/>
      <c r="H32" s="8"/>
    </row>
    <row r="33" spans="2:8" x14ac:dyDescent="0.25">
      <c r="B33" s="5" t="s">
        <v>19</v>
      </c>
      <c r="E33" s="14"/>
      <c r="H33" s="14"/>
    </row>
    <row r="34" spans="2:8" x14ac:dyDescent="0.25">
      <c r="B34" s="6" t="s">
        <v>20</v>
      </c>
      <c r="C34" s="9">
        <v>4535368.76</v>
      </c>
    </row>
    <row r="35" spans="2:8" x14ac:dyDescent="0.25">
      <c r="B35" s="6" t="s">
        <v>21</v>
      </c>
      <c r="C35" s="9">
        <v>2675653.2799999998</v>
      </c>
      <c r="E35" s="14"/>
    </row>
    <row r="36" spans="2:8" x14ac:dyDescent="0.25">
      <c r="B36" s="6" t="s">
        <v>22</v>
      </c>
      <c r="C36" s="9">
        <v>122137920.77</v>
      </c>
      <c r="E36" s="9"/>
      <c r="F36" s="8"/>
    </row>
    <row r="37" spans="2:8" x14ac:dyDescent="0.25">
      <c r="B37" s="5" t="s">
        <v>23</v>
      </c>
      <c r="C37" s="15">
        <f>+SUM(C34:C36)</f>
        <v>129348942.81</v>
      </c>
      <c r="E37" s="14"/>
    </row>
    <row r="38" spans="2:8" x14ac:dyDescent="0.25">
      <c r="E38" s="14"/>
    </row>
    <row r="39" spans="2:8" ht="15.75" thickBot="1" x14ac:dyDescent="0.3">
      <c r="B39" s="5" t="s">
        <v>24</v>
      </c>
      <c r="C39" s="13">
        <f>SUM(C31+C37)</f>
        <v>129873947.46000001</v>
      </c>
      <c r="E39" s="14"/>
      <c r="G39" s="14"/>
    </row>
    <row r="40" spans="2:8" ht="15.75" thickTop="1" x14ac:dyDescent="0.25">
      <c r="E40" s="14"/>
      <c r="G40" s="14"/>
    </row>
    <row r="41" spans="2:8" x14ac:dyDescent="0.25">
      <c r="E41" s="14"/>
    </row>
    <row r="44" spans="2:8" x14ac:dyDescent="0.25">
      <c r="B44" s="17" t="s">
        <v>25</v>
      </c>
      <c r="C44" s="17" t="s">
        <v>26</v>
      </c>
      <c r="E44" t="s">
        <v>27</v>
      </c>
    </row>
    <row r="45" spans="2:8" x14ac:dyDescent="0.25">
      <c r="B45" t="s">
        <v>28</v>
      </c>
      <c r="C45" t="s">
        <v>29</v>
      </c>
    </row>
    <row r="48" spans="2:8" x14ac:dyDescent="0.25">
      <c r="B48" s="23" t="s">
        <v>30</v>
      </c>
      <c r="C48" s="23"/>
    </row>
    <row r="49" spans="2:3" x14ac:dyDescent="0.25">
      <c r="B49" s="19" t="s">
        <v>31</v>
      </c>
      <c r="C49" s="19"/>
    </row>
    <row r="50" spans="2:3" x14ac:dyDescent="0.25">
      <c r="B50" s="23"/>
      <c r="C50" s="23"/>
    </row>
    <row r="51" spans="2:3" x14ac:dyDescent="0.25">
      <c r="B51" s="19"/>
      <c r="C51" s="19"/>
    </row>
  </sheetData>
  <mergeCells count="9">
    <mergeCell ref="B49:C49"/>
    <mergeCell ref="B50:C50"/>
    <mergeCell ref="B51:C51"/>
    <mergeCell ref="A1:D1"/>
    <mergeCell ref="A5:D5"/>
    <mergeCell ref="A6:D6"/>
    <mergeCell ref="A7:D7"/>
    <mergeCell ref="B24:B25"/>
    <mergeCell ref="B48:C48"/>
  </mergeCells>
  <pageMargins left="0.7" right="0.7" top="0.75" bottom="0.75" header="0.3" footer="0.3"/>
  <pageSetup scale="91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BALANCE MARZO 2023</vt:lpstr>
      <vt:lpstr>BALANCE ABRIL 2023</vt:lpstr>
      <vt:lpstr>BALANCE JUNIO 2023 </vt:lpstr>
      <vt:lpstr>BALANCE JULIO 2023</vt:lpstr>
      <vt:lpstr>BALANCE MAY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vargas</dc:creator>
  <cp:lastModifiedBy>gerardo vargas</cp:lastModifiedBy>
  <cp:lastPrinted>2023-08-10T17:12:29Z</cp:lastPrinted>
  <dcterms:created xsi:type="dcterms:W3CDTF">2023-04-10T17:24:19Z</dcterms:created>
  <dcterms:modified xsi:type="dcterms:W3CDTF">2023-08-10T17:50:55Z</dcterms:modified>
</cp:coreProperties>
</file>